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Natalie\"/>
    </mc:Choice>
  </mc:AlternateContent>
  <bookViews>
    <workbookView xWindow="0" yWindow="0" windowWidth="28800" windowHeight="12885"/>
  </bookViews>
  <sheets>
    <sheet name="Calculator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2" l="1"/>
  <c r="G37" i="2"/>
  <c r="G36" i="2"/>
  <c r="G35" i="2"/>
  <c r="G34" i="2"/>
  <c r="G33" i="2"/>
  <c r="G32" i="2"/>
  <c r="A12" i="2"/>
  <c r="F12" i="2" s="1"/>
  <c r="A11" i="2"/>
  <c r="F11" i="2" s="1"/>
  <c r="A10" i="2"/>
  <c r="F10" i="2" s="1"/>
  <c r="G39" i="2" l="1"/>
  <c r="F13" i="2"/>
  <c r="G13" i="2" s="1"/>
  <c r="I21" i="2"/>
  <c r="I20" i="2"/>
  <c r="I19" i="2"/>
  <c r="G15" i="2" l="1"/>
  <c r="I25" i="2"/>
  <c r="I24" i="2"/>
  <c r="I23" i="2"/>
  <c r="I22" i="2"/>
  <c r="E13" i="2"/>
  <c r="I26" i="2" l="1"/>
  <c r="I41" i="2" s="1"/>
</calcChain>
</file>

<file path=xl/sharedStrings.xml><?xml version="1.0" encoding="utf-8"?>
<sst xmlns="http://schemas.openxmlformats.org/spreadsheetml/2006/main" count="104" uniqueCount="89">
  <si>
    <t>Non-Potable Irrigation - Fees</t>
  </si>
  <si>
    <t xml:space="preserve"> = User Input Cells</t>
  </si>
  <si>
    <t>Raw Water Dedication</t>
  </si>
  <si>
    <t>Plant Investment Fee (PIF)</t>
  </si>
  <si>
    <t>Meter Size</t>
  </si>
  <si>
    <t>Ratio</t>
  </si>
  <si>
    <t>Fee</t>
  </si>
  <si>
    <t>3/4"</t>
  </si>
  <si>
    <t>1"</t>
  </si>
  <si>
    <t>1.5"</t>
  </si>
  <si>
    <t>2"</t>
  </si>
  <si>
    <t>3"</t>
  </si>
  <si>
    <t>4"</t>
  </si>
  <si>
    <t>6"</t>
  </si>
  <si>
    <t>Tap Count</t>
  </si>
  <si>
    <t>Cost</t>
  </si>
  <si>
    <t>Preliminary</t>
  </si>
  <si>
    <t>Total Fee</t>
  </si>
  <si>
    <t>Square Feet</t>
  </si>
  <si>
    <t>Total PIF</t>
  </si>
  <si>
    <t>Credit for Irrigation Company Shares for Non-potable Irrigation</t>
  </si>
  <si>
    <t>Greeley Loveland Irrigation Company</t>
  </si>
  <si>
    <t>AF/share</t>
  </si>
  <si>
    <t>Loveland and Greeley Reservior Company</t>
  </si>
  <si>
    <t>Seven Lakes reservior Company</t>
  </si>
  <si>
    <r>
      <t xml:space="preserve">Greeley Irrigation Company </t>
    </r>
    <r>
      <rPr>
        <sz val="11"/>
        <color theme="1"/>
        <rFont val="Calibri"/>
        <family val="2"/>
      </rPr>
      <t>*</t>
    </r>
  </si>
  <si>
    <t>* Greeley Irrigation Company shares must have dry up agreements.</t>
  </si>
  <si>
    <t>Greeley Irrigation Company shares can be used to satisfy the full non-potable dedication</t>
  </si>
  <si>
    <t>requirement.</t>
  </si>
  <si>
    <t>Large areas such as tennis courts, playgrounds, parking lots, are not included in the irrigated acrage</t>
  </si>
  <si>
    <t>Sidewalks in open areas are not excluded from the irrigated acrage</t>
  </si>
  <si>
    <t>Fees for individual lots (commercial or single family) are due at building permit</t>
  </si>
  <si>
    <t>The City of Greely will participate, on a case by case basis, in the construction of pump stations up</t>
  </si>
  <si>
    <t>to 50% of the cost.</t>
  </si>
  <si>
    <t>The City of Greeley will pay or reimburse for oversizing (if any).</t>
  </si>
  <si>
    <t>Non-potable raw water dedication for parks, large irrigatin areas, street ROW and medians,</t>
  </si>
  <si>
    <t>HOA/Metro maintained areas, etc. are to be dedicated at PUD Approval. Individual lot irrigation</t>
  </si>
  <si>
    <t>is to be dedicated at the building permit.</t>
  </si>
  <si>
    <t>Irrigation plans and design calculations are to be submitted for review and comment.</t>
  </si>
  <si>
    <t>Georeferenced irrigation CAD files for construction  are to be submitted with an electronic PDF.</t>
  </si>
  <si>
    <t>Non-Potable Irrigation Fees</t>
  </si>
  <si>
    <t>3.000 AF/Acre</t>
  </si>
  <si>
    <t>2.300 AF/Acre</t>
  </si>
  <si>
    <t>1.600 AF/Acre</t>
  </si>
  <si>
    <t>Dedication Requirement</t>
  </si>
  <si>
    <t>High Water Use                                            (&gt;14gal./SF Annual Use)</t>
  </si>
  <si>
    <t>Medium Water Use                                    (10-14 gal./SF Annual Use)</t>
  </si>
  <si>
    <t>Low Water Use                                             (&lt;10 gal./SF Annual Use)</t>
  </si>
  <si>
    <t>Fees for large open areas, parks, ROW, etc. are due at plat approval.</t>
  </si>
  <si>
    <t>Low Water Use*</t>
  </si>
  <si>
    <t>Medium Water Use*</t>
  </si>
  <si>
    <t>High Water Use*</t>
  </si>
  <si>
    <t>The PIF is based on maximum flow required at any given time.</t>
  </si>
  <si>
    <t>Irrigation season is April 15th to October 15th depending on location.</t>
  </si>
  <si>
    <t>Bluegrass, Turf, Annuals, Willow Trees, etc.</t>
  </si>
  <si>
    <t>Native Plants, Succulents, Drought Tollerant Plants, etc.</t>
  </si>
  <si>
    <t xml:space="preserve">   Use the highest requirement listed.</t>
  </si>
  <si>
    <t>* Refer to the Highest use for Plant Water Needs "Greeley WaterWise Landscaping Criteria".</t>
  </si>
  <si>
    <t>*Refer to the Greeley WaterWise Criteria for Plant Use</t>
  </si>
  <si>
    <t>Type of Use*</t>
  </si>
  <si>
    <t>$/SF</t>
  </si>
  <si>
    <t>CIL/AF</t>
  </si>
  <si>
    <t>Total</t>
  </si>
  <si>
    <t>Total in Acre Feet Due</t>
  </si>
  <si>
    <t>Maximum Design GPM</t>
  </si>
  <si>
    <t>Project:</t>
  </si>
  <si>
    <t>Meter Fee</t>
  </si>
  <si>
    <t>Total Meter Fee</t>
  </si>
  <si>
    <t>Meter Cost</t>
  </si>
  <si>
    <t>Fee does not include installation</t>
  </si>
  <si>
    <t>Design GPM</t>
  </si>
  <si>
    <t>PIF Fee</t>
  </si>
  <si>
    <t>¾”</t>
  </si>
  <si>
    <t>1”</t>
  </si>
  <si>
    <t>1½”</t>
  </si>
  <si>
    <t>2”</t>
  </si>
  <si>
    <t>3”</t>
  </si>
  <si>
    <t>4”</t>
  </si>
  <si>
    <t>6”</t>
  </si>
  <si>
    <t>Taps larger than 6 inch are on a case by case basis.</t>
  </si>
  <si>
    <t>Drip Irrigation, Fruit Trees, Common Onimentals etc.</t>
  </si>
  <si>
    <t>and potable water.</t>
  </si>
  <si>
    <t xml:space="preserve">Single Family Residential Units do not calculate non-potable PIF if being served by both non-potable </t>
  </si>
  <si>
    <t>Do not calculate raw water dedication if previously dedicated</t>
  </si>
  <si>
    <t>Cash-in-Lieu $23,800/AF</t>
  </si>
  <si>
    <t xml:space="preserve">The raw water dedication is 1.6 – 3.0 AF/Acre (depending on type of landscape) of pervious, irrigated land. </t>
  </si>
  <si>
    <t>low as 1.6 AF/acre, turf areas will require 3.0 AF/acre.</t>
  </si>
  <si>
    <t xml:space="preserve">The requirement is based on the irrigation/landscape plan. (i.e. native grass with little or no turf can be as </t>
  </si>
  <si>
    <t xml:space="preserve">Irrigation water rates are $22.05 monthly service chharge and $3.51/1,000 gallons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</si>
</sst>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&quot;$&quot;#,##0.00_);[Red]\(&quot;$&quot;#,##0.00\)"/>
    <numFmt numFmtId="164" formatCode="&quot;$&quot;#,##0.00"/>
    <numFmt numFmtId="165" formatCode="[$-409]mmmm\ d\,\ yyyy;@"/>
    <numFmt numFmtId="166" formatCode="mm/dd/yy;@"/>
    <numFmt numFmtId="167" formatCode="#,##0.000"/>
    <numFmt numFmtId="168" formatCode="0.000000000"/>
    <numFmt numFmtId="169" formatCode="0.00000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0" fillId="2" borderId="0" xfId="0" applyFill="1"/>
    <xf numFmtId="0" fontId="0" fillId="3" borderId="0" xfId="0" applyFill="1"/>
    <xf numFmtId="0" fontId="3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165" fontId="0" fillId="0" borderId="0" xfId="0" applyNumberFormat="1"/>
    <xf numFmtId="166" fontId="0" fillId="0" borderId="0" xfId="0" applyNumberFormat="1"/>
    <xf numFmtId="0" fontId="0" fillId="0" borderId="0" xfId="0" applyFont="1"/>
    <xf numFmtId="0" fontId="0" fillId="0" borderId="0" xfId="0"/>
    <xf numFmtId="0" fontId="2" fillId="0" borderId="0" xfId="0" applyFont="1"/>
    <xf numFmtId="0" fontId="6" fillId="0" borderId="0" xfId="0" applyFont="1"/>
    <xf numFmtId="0" fontId="0" fillId="0" borderId="1" xfId="0" applyBorder="1"/>
    <xf numFmtId="0" fontId="0" fillId="0" borderId="2" xfId="0" applyBorder="1"/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164" fontId="0" fillId="0" borderId="3" xfId="0" applyNumberFormat="1" applyFont="1" applyBorder="1" applyAlignment="1">
      <alignment horizontal="center" vertical="top" wrapText="1"/>
    </xf>
    <xf numFmtId="164" fontId="0" fillId="0" borderId="3" xfId="0" applyNumberFormat="1" applyFont="1" applyBorder="1" applyAlignment="1">
      <alignment horizontal="center"/>
    </xf>
    <xf numFmtId="164" fontId="0" fillId="0" borderId="4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4" xfId="0" applyNumberFormat="1" applyFont="1" applyBorder="1"/>
    <xf numFmtId="0" fontId="5" fillId="0" borderId="3" xfId="0" applyFont="1" applyBorder="1"/>
    <xf numFmtId="0" fontId="0" fillId="3" borderId="7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4" fontId="0" fillId="3" borderId="7" xfId="0" applyNumberFormat="1" applyFill="1" applyBorder="1" applyAlignment="1">
      <alignment horizontal="center"/>
    </xf>
    <xf numFmtId="4" fontId="0" fillId="3" borderId="8" xfId="0" applyNumberFormat="1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3" xfId="0" applyBorder="1" applyAlignment="1">
      <alignment horizontal="center" wrapText="1"/>
    </xf>
    <xf numFmtId="0" fontId="5" fillId="0" borderId="0" xfId="0" applyFont="1" applyBorder="1"/>
    <xf numFmtId="164" fontId="5" fillId="0" borderId="0" xfId="0" applyNumberFormat="1" applyFont="1" applyBorder="1"/>
    <xf numFmtId="0" fontId="7" fillId="0" borderId="0" xfId="0" applyFont="1"/>
    <xf numFmtId="0" fontId="0" fillId="0" borderId="0" xfId="0" quotePrefix="1" applyAlignment="1">
      <alignment horizontal="left"/>
    </xf>
    <xf numFmtId="0" fontId="0" fillId="0" borderId="0" xfId="0" quotePrefix="1"/>
    <xf numFmtId="168" fontId="0" fillId="0" borderId="0" xfId="0" applyNumberFormat="1"/>
    <xf numFmtId="167" fontId="0" fillId="0" borderId="0" xfId="0" applyNumberFormat="1" applyBorder="1"/>
    <xf numFmtId="4" fontId="0" fillId="0" borderId="4" xfId="0" applyNumberFormat="1" applyBorder="1" applyAlignment="1">
      <alignment horizontal="center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4" fontId="5" fillId="0" borderId="3" xfId="0" applyNumberFormat="1" applyFont="1" applyBorder="1" applyAlignment="1">
      <alignment horizontal="center"/>
    </xf>
    <xf numFmtId="169" fontId="5" fillId="0" borderId="1" xfId="0" applyNumberFormat="1" applyFont="1" applyBorder="1" applyAlignment="1">
      <alignment horizontal="center"/>
    </xf>
    <xf numFmtId="169" fontId="5" fillId="0" borderId="0" xfId="0" applyNumberFormat="1" applyFont="1"/>
    <xf numFmtId="0" fontId="5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0" fillId="3" borderId="10" xfId="0" applyFont="1" applyFill="1" applyBorder="1" applyAlignment="1">
      <alignment horizontal="center"/>
    </xf>
    <xf numFmtId="4" fontId="0" fillId="0" borderId="3" xfId="0" applyNumberFormat="1" applyBorder="1"/>
    <xf numFmtId="4" fontId="0" fillId="0" borderId="3" xfId="0" applyNumberFormat="1" applyFill="1" applyBorder="1"/>
    <xf numFmtId="4" fontId="0" fillId="0" borderId="4" xfId="0" applyNumberFormat="1" applyBorder="1" applyAlignment="1">
      <alignment wrapText="1"/>
    </xf>
    <xf numFmtId="0" fontId="5" fillId="0" borderId="2" xfId="0" applyFont="1" applyBorder="1" applyAlignment="1">
      <alignment horizontal="center"/>
    </xf>
    <xf numFmtId="0" fontId="0" fillId="3" borderId="7" xfId="0" applyFill="1" applyBorder="1"/>
    <xf numFmtId="0" fontId="0" fillId="3" borderId="8" xfId="0" applyFill="1" applyBorder="1"/>
    <xf numFmtId="0" fontId="0" fillId="3" borderId="10" xfId="0" applyFill="1" applyBorder="1"/>
    <xf numFmtId="0" fontId="8" fillId="0" borderId="0" xfId="0" applyFont="1" applyBorder="1"/>
    <xf numFmtId="8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594BC.16827A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809625</xdr:colOff>
      <xdr:row>5</xdr:row>
      <xdr:rowOff>0</xdr:rowOff>
    </xdr:to>
    <xdr:pic>
      <xdr:nvPicPr>
        <xdr:cNvPr id="4" name="Picture 3" descr="cid:image003.png@01D594BC.16827AB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175" y="0"/>
          <a:ext cx="1514475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tabSelected="1" topLeftCell="C1" workbookViewId="0">
      <selection activeCell="F3" sqref="F3"/>
    </sheetView>
  </sheetViews>
  <sheetFormatPr defaultRowHeight="15" x14ac:dyDescent="0.25"/>
  <cols>
    <col min="1" max="1" width="14.7109375" style="12" hidden="1" customWidth="1"/>
    <col min="2" max="2" width="12.140625" style="12" hidden="1" customWidth="1"/>
    <col min="3" max="3" width="3.42578125" customWidth="1"/>
    <col min="4" max="4" width="25.28515625" customWidth="1"/>
    <col min="5" max="5" width="12" customWidth="1"/>
    <col min="6" max="6" width="13" customWidth="1"/>
    <col min="7" max="7" width="15" customWidth="1"/>
    <col min="8" max="8" width="9" customWidth="1"/>
    <col min="9" max="9" width="13.140625" customWidth="1"/>
  </cols>
  <sheetData>
    <row r="1" spans="1:7" ht="21" x14ac:dyDescent="0.35">
      <c r="C1" s="1" t="s">
        <v>0</v>
      </c>
      <c r="F1" s="9"/>
    </row>
    <row r="2" spans="1:7" x14ac:dyDescent="0.25">
      <c r="C2" s="2"/>
      <c r="D2" s="3" t="s">
        <v>1</v>
      </c>
      <c r="F2" s="10">
        <v>43895</v>
      </c>
    </row>
    <row r="3" spans="1:7" x14ac:dyDescent="0.25">
      <c r="D3" s="7" t="s">
        <v>16</v>
      </c>
    </row>
    <row r="5" spans="1:7" ht="15.75" x14ac:dyDescent="0.25">
      <c r="D5" s="8" t="s">
        <v>65</v>
      </c>
    </row>
    <row r="6" spans="1:7" s="12" customFormat="1" ht="15.75" x14ac:dyDescent="0.25">
      <c r="D6" s="8"/>
      <c r="E6" s="7" t="s">
        <v>83</v>
      </c>
    </row>
    <row r="7" spans="1:7" x14ac:dyDescent="0.25">
      <c r="E7" s="7"/>
    </row>
    <row r="8" spans="1:7" x14ac:dyDescent="0.25">
      <c r="A8" s="12" t="s">
        <v>61</v>
      </c>
      <c r="B8" s="12">
        <v>23800</v>
      </c>
      <c r="C8" s="4" t="s">
        <v>2</v>
      </c>
    </row>
    <row r="9" spans="1:7" ht="30.75" thickBot="1" x14ac:dyDescent="0.3">
      <c r="A9" s="40" t="s">
        <v>60</v>
      </c>
      <c r="D9" s="66" t="s">
        <v>59</v>
      </c>
      <c r="E9" s="44" t="s">
        <v>18</v>
      </c>
      <c r="F9" s="45" t="s">
        <v>84</v>
      </c>
      <c r="G9" s="34" t="s">
        <v>44</v>
      </c>
    </row>
    <row r="10" spans="1:7" ht="32.25" customHeight="1" x14ac:dyDescent="0.25">
      <c r="A10" s="41">
        <f>B8*B10/43560</f>
        <v>1.6391184573002755</v>
      </c>
      <c r="B10" s="12">
        <v>3</v>
      </c>
      <c r="D10" s="35" t="s">
        <v>45</v>
      </c>
      <c r="E10" s="32"/>
      <c r="F10" s="43">
        <f>E10*A10</f>
        <v>0</v>
      </c>
      <c r="G10" s="15" t="s">
        <v>41</v>
      </c>
    </row>
    <row r="11" spans="1:7" ht="30" x14ac:dyDescent="0.25">
      <c r="A11" s="41">
        <f>B$8*B11/43560</f>
        <v>1.2566574839302109</v>
      </c>
      <c r="B11" s="12">
        <v>2.2999999999999998</v>
      </c>
      <c r="D11" s="35" t="s">
        <v>46</v>
      </c>
      <c r="E11" s="33"/>
      <c r="F11" s="43">
        <f t="shared" ref="F11:F12" si="0">E11*A11</f>
        <v>0</v>
      </c>
      <c r="G11" s="15" t="s">
        <v>42</v>
      </c>
    </row>
    <row r="12" spans="1:7" ht="30.75" thickBot="1" x14ac:dyDescent="0.3">
      <c r="A12" s="41">
        <f>B$8*B12/43560</f>
        <v>0.87419651056014691</v>
      </c>
      <c r="B12" s="12">
        <v>1.6</v>
      </c>
      <c r="D12" s="35" t="s">
        <v>47</v>
      </c>
      <c r="E12" s="31"/>
      <c r="F12" s="43">
        <f t="shared" si="0"/>
        <v>0</v>
      </c>
      <c r="G12" s="16" t="s">
        <v>43</v>
      </c>
    </row>
    <row r="13" spans="1:7" x14ac:dyDescent="0.25">
      <c r="D13" s="25" t="s">
        <v>62</v>
      </c>
      <c r="E13" s="30">
        <f>E10+E11+E12</f>
        <v>0</v>
      </c>
      <c r="F13" s="50">
        <f>ROUND((F10+F11+F12), 3)</f>
        <v>0</v>
      </c>
      <c r="G13" s="51">
        <f>F13/B8</f>
        <v>0</v>
      </c>
    </row>
    <row r="14" spans="1:7" x14ac:dyDescent="0.25">
      <c r="D14" s="39" t="s">
        <v>58</v>
      </c>
      <c r="G14" s="6"/>
    </row>
    <row r="15" spans="1:7" x14ac:dyDescent="0.25">
      <c r="D15" s="53" t="s">
        <v>63</v>
      </c>
      <c r="E15" s="42"/>
      <c r="F15" s="6"/>
      <c r="G15" s="52">
        <f>F13/B8</f>
        <v>0</v>
      </c>
    </row>
    <row r="17" spans="3:9" x14ac:dyDescent="0.25">
      <c r="C17" s="4" t="s">
        <v>3</v>
      </c>
    </row>
    <row r="18" spans="3:9" ht="34.5" customHeight="1" thickBot="1" x14ac:dyDescent="0.3">
      <c r="D18" s="20" t="s">
        <v>4</v>
      </c>
      <c r="E18" s="21" t="s">
        <v>64</v>
      </c>
      <c r="F18" s="20" t="s">
        <v>5</v>
      </c>
      <c r="G18" s="21" t="s">
        <v>6</v>
      </c>
      <c r="H18" s="46" t="s">
        <v>14</v>
      </c>
      <c r="I18" s="20" t="s">
        <v>15</v>
      </c>
    </row>
    <row r="19" spans="3:9" x14ac:dyDescent="0.25">
      <c r="D19" s="17" t="s">
        <v>7</v>
      </c>
      <c r="E19" s="18">
        <v>10</v>
      </c>
      <c r="F19" s="17">
        <v>1</v>
      </c>
      <c r="G19" s="22">
        <v>6550</v>
      </c>
      <c r="H19" s="28"/>
      <c r="I19" s="24">
        <f t="shared" ref="I19:I25" si="1">G19*H19</f>
        <v>0</v>
      </c>
    </row>
    <row r="20" spans="3:9" x14ac:dyDescent="0.25">
      <c r="D20" s="17" t="s">
        <v>8</v>
      </c>
      <c r="E20" s="18">
        <v>25</v>
      </c>
      <c r="F20" s="17">
        <v>2.5</v>
      </c>
      <c r="G20" s="22">
        <v>16375</v>
      </c>
      <c r="H20" s="29"/>
      <c r="I20" s="24">
        <f t="shared" si="1"/>
        <v>0</v>
      </c>
    </row>
    <row r="21" spans="3:9" x14ac:dyDescent="0.25">
      <c r="D21" s="19" t="s">
        <v>9</v>
      </c>
      <c r="E21" s="19">
        <v>50</v>
      </c>
      <c r="F21" s="19">
        <v>5</v>
      </c>
      <c r="G21" s="23">
        <v>32750</v>
      </c>
      <c r="H21" s="29"/>
      <c r="I21" s="24">
        <f t="shared" si="1"/>
        <v>0</v>
      </c>
    </row>
    <row r="22" spans="3:9" x14ac:dyDescent="0.25">
      <c r="D22" s="19" t="s">
        <v>10</v>
      </c>
      <c r="E22" s="19">
        <v>80</v>
      </c>
      <c r="F22" s="19">
        <v>8</v>
      </c>
      <c r="G22" s="23">
        <v>52400</v>
      </c>
      <c r="H22" s="29"/>
      <c r="I22" s="24">
        <f t="shared" si="1"/>
        <v>0</v>
      </c>
    </row>
    <row r="23" spans="3:9" x14ac:dyDescent="0.25">
      <c r="D23" s="19" t="s">
        <v>11</v>
      </c>
      <c r="E23" s="19">
        <v>175</v>
      </c>
      <c r="F23" s="19">
        <v>17.5</v>
      </c>
      <c r="G23" s="23">
        <v>114625</v>
      </c>
      <c r="H23" s="29"/>
      <c r="I23" s="24">
        <f t="shared" si="1"/>
        <v>0</v>
      </c>
    </row>
    <row r="24" spans="3:9" x14ac:dyDescent="0.25">
      <c r="D24" s="19" t="s">
        <v>12</v>
      </c>
      <c r="E24" s="19">
        <v>300</v>
      </c>
      <c r="F24" s="19">
        <v>30</v>
      </c>
      <c r="G24" s="23">
        <v>196500</v>
      </c>
      <c r="H24" s="29"/>
      <c r="I24" s="24">
        <f t="shared" si="1"/>
        <v>0</v>
      </c>
    </row>
    <row r="25" spans="3:9" ht="15.75" thickBot="1" x14ac:dyDescent="0.3">
      <c r="D25" s="19" t="s">
        <v>13</v>
      </c>
      <c r="E25" s="19">
        <v>625</v>
      </c>
      <c r="F25" s="19">
        <v>62.5</v>
      </c>
      <c r="G25" s="23">
        <v>409375</v>
      </c>
      <c r="H25" s="55"/>
      <c r="I25" s="24">
        <f t="shared" si="1"/>
        <v>0</v>
      </c>
    </row>
    <row r="26" spans="3:9" x14ac:dyDescent="0.25">
      <c r="D26" s="6" t="s">
        <v>52</v>
      </c>
      <c r="G26" s="6"/>
      <c r="H26" s="49" t="s">
        <v>19</v>
      </c>
      <c r="I26" s="26">
        <f>SUM(I19:I25)</f>
        <v>0</v>
      </c>
    </row>
    <row r="27" spans="3:9" s="12" customFormat="1" x14ac:dyDescent="0.25">
      <c r="D27" s="54" t="s">
        <v>82</v>
      </c>
      <c r="G27" s="6"/>
      <c r="H27" s="53"/>
      <c r="I27" s="37"/>
    </row>
    <row r="28" spans="3:9" s="12" customFormat="1" x14ac:dyDescent="0.25">
      <c r="D28" s="54" t="s">
        <v>81</v>
      </c>
      <c r="G28" s="6"/>
      <c r="H28" s="53"/>
      <c r="I28" s="37"/>
    </row>
    <row r="30" spans="3:9" s="12" customFormat="1" x14ac:dyDescent="0.25">
      <c r="C30" s="4" t="s">
        <v>66</v>
      </c>
    </row>
    <row r="31" spans="3:9" s="12" customFormat="1" ht="15.75" thickBot="1" x14ac:dyDescent="0.3">
      <c r="D31" s="20" t="s">
        <v>4</v>
      </c>
      <c r="E31" s="25" t="s">
        <v>68</v>
      </c>
      <c r="F31" s="59" t="s">
        <v>14</v>
      </c>
      <c r="G31" s="47" t="s">
        <v>66</v>
      </c>
      <c r="H31" s="36"/>
      <c r="I31" s="37"/>
    </row>
    <row r="32" spans="3:9" s="12" customFormat="1" x14ac:dyDescent="0.25">
      <c r="D32" s="17" t="s">
        <v>7</v>
      </c>
      <c r="E32" s="56">
        <v>475.25</v>
      </c>
      <c r="F32" s="60"/>
      <c r="G32" s="58">
        <f>E32*F32</f>
        <v>0</v>
      </c>
    </row>
    <row r="33" spans="3:9" s="12" customFormat="1" x14ac:dyDescent="0.25">
      <c r="D33" s="17" t="s">
        <v>8</v>
      </c>
      <c r="E33" s="56">
        <v>475.25</v>
      </c>
      <c r="F33" s="61"/>
      <c r="G33" s="58">
        <f t="shared" ref="G33:G38" si="2">E33*F33</f>
        <v>0</v>
      </c>
      <c r="H33" s="36"/>
      <c r="I33" s="37"/>
    </row>
    <row r="34" spans="3:9" s="12" customFormat="1" x14ac:dyDescent="0.25">
      <c r="D34" s="19" t="s">
        <v>9</v>
      </c>
      <c r="E34" s="56">
        <v>475.25</v>
      </c>
      <c r="F34" s="61"/>
      <c r="G34" s="58">
        <f t="shared" si="2"/>
        <v>0</v>
      </c>
      <c r="H34" s="36"/>
      <c r="I34" s="37"/>
    </row>
    <row r="35" spans="3:9" s="12" customFormat="1" x14ac:dyDescent="0.25">
      <c r="D35" s="19" t="s">
        <v>10</v>
      </c>
      <c r="E35" s="57">
        <v>636.86</v>
      </c>
      <c r="F35" s="61"/>
      <c r="G35" s="58">
        <f t="shared" si="2"/>
        <v>0</v>
      </c>
      <c r="H35" s="36"/>
      <c r="I35" s="37"/>
    </row>
    <row r="36" spans="3:9" s="12" customFormat="1" x14ac:dyDescent="0.25">
      <c r="D36" s="19" t="s">
        <v>11</v>
      </c>
      <c r="E36" s="57">
        <v>1730.19</v>
      </c>
      <c r="F36" s="61"/>
      <c r="G36" s="58">
        <f t="shared" si="2"/>
        <v>0</v>
      </c>
      <c r="H36" s="36"/>
      <c r="I36" s="37"/>
    </row>
    <row r="37" spans="3:9" s="12" customFormat="1" x14ac:dyDescent="0.25">
      <c r="D37" s="19" t="s">
        <v>12</v>
      </c>
      <c r="E37" s="57">
        <v>2098.3200000000002</v>
      </c>
      <c r="F37" s="61"/>
      <c r="G37" s="58">
        <f t="shared" si="2"/>
        <v>0</v>
      </c>
      <c r="H37" s="36"/>
      <c r="I37" s="37"/>
    </row>
    <row r="38" spans="3:9" s="12" customFormat="1" ht="15.75" thickBot="1" x14ac:dyDescent="0.3">
      <c r="D38" s="19" t="s">
        <v>13</v>
      </c>
      <c r="E38" s="57">
        <v>2556.09</v>
      </c>
      <c r="F38" s="62"/>
      <c r="G38" s="58">
        <f t="shared" si="2"/>
        <v>0</v>
      </c>
      <c r="H38" s="36"/>
      <c r="I38" s="37"/>
    </row>
    <row r="39" spans="3:9" x14ac:dyDescent="0.25">
      <c r="D39" s="25" t="s">
        <v>67</v>
      </c>
      <c r="E39" s="12"/>
      <c r="F39" s="12"/>
      <c r="G39" s="48">
        <f>+SUM(G32:G38)</f>
        <v>0</v>
      </c>
    </row>
    <row r="40" spans="3:9" s="12" customFormat="1" x14ac:dyDescent="0.25">
      <c r="D40" s="6"/>
      <c r="E40" s="5"/>
      <c r="F40" s="6"/>
      <c r="G40" s="6"/>
      <c r="H40" s="36"/>
      <c r="I40" s="37"/>
    </row>
    <row r="41" spans="3:9" s="12" customFormat="1" x14ac:dyDescent="0.25">
      <c r="D41" s="6"/>
      <c r="E41" s="5"/>
      <c r="G41" s="6"/>
      <c r="H41" s="27" t="s">
        <v>17</v>
      </c>
      <c r="I41" s="26">
        <f>F13+I26+G39</f>
        <v>0</v>
      </c>
    </row>
    <row r="42" spans="3:9" s="12" customFormat="1" x14ac:dyDescent="0.25">
      <c r="D42" s="6"/>
      <c r="E42" s="5"/>
      <c r="G42" s="6"/>
      <c r="H42" s="63" t="s">
        <v>69</v>
      </c>
      <c r="I42" s="37"/>
    </row>
    <row r="43" spans="3:9" s="12" customFormat="1" x14ac:dyDescent="0.25">
      <c r="D43" s="6"/>
      <c r="E43" s="5"/>
      <c r="G43" s="6"/>
      <c r="H43" s="63"/>
      <c r="I43" s="37"/>
    </row>
    <row r="44" spans="3:9" ht="21" x14ac:dyDescent="0.35">
      <c r="C44" s="13" t="s">
        <v>40</v>
      </c>
      <c r="D44" s="12"/>
      <c r="E44" s="12"/>
      <c r="F44" s="12"/>
      <c r="G44" s="12"/>
    </row>
    <row r="46" spans="3:9" x14ac:dyDescent="0.25">
      <c r="C46" s="12"/>
      <c r="D46" s="12" t="s">
        <v>51</v>
      </c>
      <c r="E46" s="12" t="s">
        <v>54</v>
      </c>
      <c r="F46" s="12"/>
      <c r="G46" s="12"/>
      <c r="H46" s="12"/>
    </row>
    <row r="47" spans="3:9" x14ac:dyDescent="0.25">
      <c r="C47" s="12"/>
      <c r="D47" s="12"/>
      <c r="E47" s="12"/>
      <c r="F47" s="12"/>
      <c r="G47" s="12"/>
      <c r="H47" s="12"/>
    </row>
    <row r="48" spans="3:9" x14ac:dyDescent="0.25">
      <c r="C48" s="12"/>
      <c r="D48" s="12" t="s">
        <v>50</v>
      </c>
      <c r="E48" s="12" t="s">
        <v>80</v>
      </c>
      <c r="F48" s="12"/>
      <c r="G48" s="12"/>
      <c r="H48" s="12"/>
      <c r="I48" s="6"/>
    </row>
    <row r="49" spans="3:9" x14ac:dyDescent="0.25">
      <c r="C49" s="12"/>
      <c r="D49" s="12"/>
      <c r="E49" s="12"/>
      <c r="F49" s="12"/>
      <c r="G49" s="12"/>
      <c r="H49" s="12"/>
      <c r="I49" s="6"/>
    </row>
    <row r="50" spans="3:9" x14ac:dyDescent="0.25">
      <c r="D50" s="12" t="s">
        <v>49</v>
      </c>
      <c r="E50" s="12" t="s">
        <v>55</v>
      </c>
      <c r="F50" s="12"/>
      <c r="G50" s="12"/>
      <c r="H50" s="12"/>
      <c r="I50" s="6"/>
    </row>
    <row r="51" spans="3:9" s="12" customFormat="1" x14ac:dyDescent="0.25">
      <c r="I51" s="6"/>
    </row>
    <row r="52" spans="3:9" s="12" customFormat="1" x14ac:dyDescent="0.25">
      <c r="D52" s="12" t="s">
        <v>57</v>
      </c>
      <c r="I52" s="6"/>
    </row>
    <row r="53" spans="3:9" s="12" customFormat="1" x14ac:dyDescent="0.25">
      <c r="D53" s="12" t="s">
        <v>56</v>
      </c>
      <c r="I53" s="6"/>
    </row>
    <row r="54" spans="3:9" x14ac:dyDescent="0.25">
      <c r="I54" s="6"/>
    </row>
    <row r="55" spans="3:9" x14ac:dyDescent="0.25">
      <c r="C55" s="11" t="s">
        <v>20</v>
      </c>
      <c r="D55" s="12"/>
      <c r="E55" s="12"/>
      <c r="F55" s="12"/>
      <c r="G55" s="12"/>
      <c r="H55" s="12"/>
    </row>
    <row r="56" spans="3:9" x14ac:dyDescent="0.25">
      <c r="C56" s="12"/>
      <c r="D56" s="12" t="s">
        <v>21</v>
      </c>
      <c r="E56" s="12"/>
      <c r="F56" s="12"/>
      <c r="G56" s="12">
        <v>11.3</v>
      </c>
      <c r="H56" s="12" t="s">
        <v>22</v>
      </c>
    </row>
    <row r="57" spans="3:9" x14ac:dyDescent="0.25">
      <c r="C57" s="12"/>
      <c r="D57" s="12" t="s">
        <v>23</v>
      </c>
      <c r="E57" s="12"/>
      <c r="F57" s="12"/>
      <c r="G57" s="12">
        <v>28.2</v>
      </c>
      <c r="H57" s="12" t="s">
        <v>22</v>
      </c>
    </row>
    <row r="58" spans="3:9" x14ac:dyDescent="0.25">
      <c r="C58" s="12"/>
      <c r="D58" s="12" t="s">
        <v>24</v>
      </c>
      <c r="E58" s="12"/>
      <c r="F58" s="12"/>
      <c r="G58" s="12">
        <v>11.3</v>
      </c>
      <c r="H58" s="12" t="s">
        <v>22</v>
      </c>
    </row>
    <row r="59" spans="3:9" s="12" customFormat="1" x14ac:dyDescent="0.25">
      <c r="D59" s="12" t="s">
        <v>25</v>
      </c>
      <c r="G59" s="12">
        <v>10.3</v>
      </c>
      <c r="H59" s="12" t="s">
        <v>22</v>
      </c>
    </row>
    <row r="60" spans="3:9" s="12" customFormat="1" x14ac:dyDescent="0.25">
      <c r="C60"/>
      <c r="D60"/>
      <c r="E60"/>
      <c r="F60"/>
      <c r="G60"/>
      <c r="H60"/>
    </row>
    <row r="61" spans="3:9" s="12" customFormat="1" x14ac:dyDescent="0.25">
      <c r="D61" s="14" t="s">
        <v>26</v>
      </c>
    </row>
    <row r="62" spans="3:9" s="12" customFormat="1" x14ac:dyDescent="0.25">
      <c r="C62"/>
      <c r="D62"/>
      <c r="E62"/>
      <c r="F62"/>
      <c r="G62"/>
      <c r="H62"/>
    </row>
    <row r="63" spans="3:9" x14ac:dyDescent="0.25">
      <c r="C63" s="12"/>
      <c r="D63" s="12" t="s">
        <v>27</v>
      </c>
      <c r="E63" s="12"/>
      <c r="F63" s="12"/>
      <c r="G63" s="12"/>
      <c r="H63" s="12"/>
    </row>
    <row r="64" spans="3:9" x14ac:dyDescent="0.25">
      <c r="C64" s="12"/>
      <c r="D64" s="12" t="s">
        <v>28</v>
      </c>
      <c r="E64" s="12"/>
      <c r="F64" s="12"/>
      <c r="G64" s="12"/>
      <c r="H64" s="12"/>
    </row>
    <row r="66" spans="3:8" x14ac:dyDescent="0.25">
      <c r="C66" s="12" t="s">
        <v>29</v>
      </c>
      <c r="D66" s="12"/>
      <c r="E66" s="12"/>
      <c r="F66" s="12"/>
      <c r="G66" s="12"/>
      <c r="H66" s="12"/>
    </row>
    <row r="67" spans="3:8" x14ac:dyDescent="0.25">
      <c r="C67" s="12" t="s">
        <v>30</v>
      </c>
      <c r="D67" s="12"/>
      <c r="E67" s="12"/>
      <c r="F67" s="12"/>
      <c r="G67" s="12"/>
      <c r="H67" s="12"/>
    </row>
    <row r="68" spans="3:8" x14ac:dyDescent="0.25">
      <c r="C68" s="12" t="s">
        <v>48</v>
      </c>
      <c r="D68" s="12"/>
      <c r="E68" s="12"/>
      <c r="F68" s="12"/>
      <c r="G68" s="12"/>
      <c r="H68" s="12"/>
    </row>
    <row r="69" spans="3:8" x14ac:dyDescent="0.25">
      <c r="C69" s="12" t="s">
        <v>31</v>
      </c>
      <c r="D69" s="12"/>
      <c r="E69" s="12"/>
      <c r="F69" s="12"/>
      <c r="G69" s="12"/>
      <c r="H69" s="12"/>
    </row>
    <row r="70" spans="3:8" x14ac:dyDescent="0.25">
      <c r="C70" s="12"/>
      <c r="D70" s="12"/>
      <c r="E70" s="12"/>
      <c r="F70" s="12"/>
      <c r="G70" s="12"/>
      <c r="H70" s="12"/>
    </row>
    <row r="71" spans="3:8" x14ac:dyDescent="0.25">
      <c r="C71" s="38" t="s">
        <v>53</v>
      </c>
      <c r="D71" s="12"/>
      <c r="E71" s="12"/>
      <c r="F71" s="12"/>
      <c r="G71" s="12"/>
      <c r="H71" s="12"/>
    </row>
    <row r="73" spans="3:8" x14ac:dyDescent="0.25">
      <c r="C73" s="12" t="s">
        <v>32</v>
      </c>
    </row>
    <row r="74" spans="3:8" x14ac:dyDescent="0.25">
      <c r="C74" s="12" t="s">
        <v>33</v>
      </c>
    </row>
    <row r="76" spans="3:8" x14ac:dyDescent="0.25">
      <c r="C76" s="12" t="s">
        <v>34</v>
      </c>
    </row>
    <row r="78" spans="3:8" x14ac:dyDescent="0.25">
      <c r="C78" s="12" t="s">
        <v>35</v>
      </c>
    </row>
    <row r="79" spans="3:8" x14ac:dyDescent="0.25">
      <c r="C79" s="12" t="s">
        <v>36</v>
      </c>
    </row>
    <row r="80" spans="3:8" s="12" customFormat="1" x14ac:dyDescent="0.25">
      <c r="C80" s="12" t="s">
        <v>37</v>
      </c>
      <c r="D80"/>
      <c r="E80"/>
      <c r="F80"/>
      <c r="G80"/>
      <c r="H80"/>
    </row>
    <row r="81" spans="3:8" s="12" customFormat="1" x14ac:dyDescent="0.25">
      <c r="C81"/>
      <c r="D81"/>
      <c r="E81"/>
      <c r="F81"/>
      <c r="G81"/>
      <c r="H81"/>
    </row>
    <row r="82" spans="3:8" x14ac:dyDescent="0.25">
      <c r="C82" s="12" t="s">
        <v>38</v>
      </c>
    </row>
    <row r="83" spans="3:8" ht="14.25" customHeight="1" x14ac:dyDescent="0.25"/>
    <row r="84" spans="3:8" s="12" customFormat="1" x14ac:dyDescent="0.25">
      <c r="C84" s="12" t="s">
        <v>88</v>
      </c>
    </row>
    <row r="85" spans="3:8" s="12" customFormat="1" x14ac:dyDescent="0.25"/>
    <row r="86" spans="3:8" x14ac:dyDescent="0.25">
      <c r="C86" s="12" t="s">
        <v>39</v>
      </c>
    </row>
    <row r="88" spans="3:8" s="12" customFormat="1" x14ac:dyDescent="0.25"/>
    <row r="90" spans="3:8" s="12" customFormat="1" x14ac:dyDescent="0.25"/>
    <row r="93" spans="3:8" x14ac:dyDescent="0.25">
      <c r="D93" s="67" t="s">
        <v>85</v>
      </c>
    </row>
    <row r="94" spans="3:8" s="12" customFormat="1" x14ac:dyDescent="0.25">
      <c r="D94" s="67" t="s">
        <v>87</v>
      </c>
    </row>
    <row r="95" spans="3:8" s="12" customFormat="1" x14ac:dyDescent="0.25">
      <c r="D95" s="67" t="s">
        <v>86</v>
      </c>
    </row>
    <row r="96" spans="3:8" s="12" customFormat="1" x14ac:dyDescent="0.25">
      <c r="D96" s="67"/>
    </row>
    <row r="97" spans="4:7" x14ac:dyDescent="0.25">
      <c r="D97" s="65" t="s">
        <v>4</v>
      </c>
      <c r="E97" s="65" t="s">
        <v>70</v>
      </c>
      <c r="F97" s="65" t="s">
        <v>5</v>
      </c>
      <c r="G97" t="s">
        <v>71</v>
      </c>
    </row>
    <row r="98" spans="4:7" x14ac:dyDescent="0.25">
      <c r="D98" s="65" t="s">
        <v>72</v>
      </c>
      <c r="E98" s="65">
        <v>10</v>
      </c>
      <c r="F98" s="65">
        <v>1</v>
      </c>
      <c r="G98" s="64">
        <v>6550</v>
      </c>
    </row>
    <row r="99" spans="4:7" x14ac:dyDescent="0.25">
      <c r="D99" s="65" t="s">
        <v>73</v>
      </c>
      <c r="E99" s="65">
        <v>25</v>
      </c>
      <c r="F99" s="65">
        <v>2.5</v>
      </c>
      <c r="G99" s="64">
        <v>16375</v>
      </c>
    </row>
    <row r="100" spans="4:7" x14ac:dyDescent="0.25">
      <c r="D100" s="65" t="s">
        <v>74</v>
      </c>
      <c r="E100" s="65">
        <v>50</v>
      </c>
      <c r="F100" s="65">
        <v>5</v>
      </c>
      <c r="G100" s="64">
        <v>32750</v>
      </c>
    </row>
    <row r="101" spans="4:7" x14ac:dyDescent="0.25">
      <c r="D101" s="65" t="s">
        <v>75</v>
      </c>
      <c r="E101" s="65">
        <v>80</v>
      </c>
      <c r="F101" s="65">
        <v>8</v>
      </c>
      <c r="G101" s="64">
        <v>55040</v>
      </c>
    </row>
    <row r="102" spans="4:7" x14ac:dyDescent="0.25">
      <c r="D102" s="65" t="s">
        <v>76</v>
      </c>
      <c r="E102" s="65">
        <v>175</v>
      </c>
      <c r="F102" s="65">
        <v>17.5</v>
      </c>
      <c r="G102" s="64">
        <v>114625</v>
      </c>
    </row>
    <row r="103" spans="4:7" x14ac:dyDescent="0.25">
      <c r="D103" s="65" t="s">
        <v>77</v>
      </c>
      <c r="E103" s="65">
        <v>300</v>
      </c>
      <c r="F103" s="65">
        <v>30</v>
      </c>
      <c r="G103" s="64">
        <v>196500</v>
      </c>
    </row>
    <row r="104" spans="4:7" x14ac:dyDescent="0.25">
      <c r="D104" s="65" t="s">
        <v>78</v>
      </c>
      <c r="E104" s="65">
        <v>625</v>
      </c>
      <c r="F104" s="65">
        <v>62.5</v>
      </c>
      <c r="G104" s="64">
        <v>409375</v>
      </c>
    </row>
    <row r="106" spans="4:7" x14ac:dyDescent="0.25">
      <c r="D106" t="s">
        <v>79</v>
      </c>
    </row>
  </sheetData>
  <pageMargins left="0.45" right="0.2" top="0.5" bottom="0.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Company>City of Greeley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Farrill</dc:creator>
  <cp:lastModifiedBy>Terry Farrill</cp:lastModifiedBy>
  <cp:lastPrinted>2020-01-23T17:10:51Z</cp:lastPrinted>
  <dcterms:created xsi:type="dcterms:W3CDTF">2019-11-13T19:57:22Z</dcterms:created>
  <dcterms:modified xsi:type="dcterms:W3CDTF">2020-03-05T12:49:04Z</dcterms:modified>
</cp:coreProperties>
</file>