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CIP City\321 - Keep Greeley Moving\2022 KGM Pavements\Purchasing\2. Bid Docs\"/>
    </mc:Choice>
  </mc:AlternateContent>
  <xr:revisionPtr revIDLastSave="0" documentId="13_ncr:1_{3A768799-6863-4408-983C-2D7042FBF5B2}" xr6:coauthVersionLast="47" xr6:coauthVersionMax="47" xr10:uidLastSave="{00000000-0000-0000-0000-000000000000}"/>
  <bookViews>
    <workbookView xWindow="28680" yWindow="-120" windowWidth="29040" windowHeight="15840" xr2:uid="{46AB38C7-D25A-4FA2-B0DC-81000637659F}"/>
  </bookViews>
  <sheets>
    <sheet name="KGM Pavements Bid Tab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13" l="1"/>
  <c r="F11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94" i="13"/>
  <c r="F91" i="13"/>
  <c r="F90" i="13"/>
  <c r="F89" i="13"/>
  <c r="F86" i="13"/>
  <c r="F85" i="13"/>
  <c r="F82" i="13"/>
  <c r="F81" i="13"/>
  <c r="F80" i="13"/>
  <c r="F79" i="13"/>
  <c r="F75" i="13"/>
  <c r="F74" i="13"/>
  <c r="F65" i="13"/>
  <c r="F66" i="13"/>
  <c r="F67" i="13"/>
  <c r="F68" i="13"/>
  <c r="F69" i="13"/>
  <c r="F70" i="13"/>
  <c r="F71" i="13"/>
  <c r="F72" i="13"/>
  <c r="F73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62" i="13" s="1"/>
  <c r="F118" i="13" s="1"/>
  <c r="F33" i="13"/>
  <c r="F18" i="13"/>
  <c r="F30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9" i="13"/>
  <c r="F5" i="13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D33" i="13"/>
  <c r="D32" i="13"/>
  <c r="D31" i="13"/>
  <c r="D30" i="13"/>
  <c r="D29" i="13"/>
  <c r="D28" i="13"/>
  <c r="D27" i="13"/>
  <c r="D26" i="13"/>
  <c r="D25" i="13"/>
  <c r="D24" i="13"/>
  <c r="D23" i="13"/>
  <c r="F25" i="13" l="1"/>
  <c r="F26" i="13"/>
  <c r="F23" i="13"/>
  <c r="F28" i="13"/>
  <c r="F31" i="13"/>
  <c r="F24" i="13"/>
  <c r="F29" i="13"/>
  <c r="F27" i="13"/>
  <c r="F32" i="13"/>
  <c r="F20" i="13"/>
  <c r="A23" i="13"/>
  <c r="A24" i="13" s="1"/>
  <c r="A25" i="13" s="1"/>
  <c r="A26" i="13" l="1"/>
  <c r="A27" i="13" s="1"/>
  <c r="A28" i="13" s="1"/>
  <c r="A29" i="13" s="1"/>
  <c r="A30" i="13" s="1"/>
  <c r="A31" i="13" s="1"/>
  <c r="A32" i="13" s="1"/>
  <c r="A33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F34" i="13"/>
  <c r="A65" i="13" l="1"/>
  <c r="A66" i="13" s="1"/>
  <c r="A67" i="13" s="1"/>
  <c r="A68" i="13" s="1"/>
  <c r="A69" i="13" s="1"/>
  <c r="A70" i="13" s="1"/>
  <c r="A71" i="13" s="1"/>
  <c r="A72" i="13" s="1"/>
  <c r="A73" i="13" s="1"/>
  <c r="A74" i="13" s="1"/>
  <c r="A79" i="13" s="1"/>
  <c r="A80" i="13" s="1"/>
  <c r="A81" i="13" s="1"/>
  <c r="A85" i="13" s="1"/>
  <c r="A89" i="13" s="1"/>
  <c r="A90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</calcChain>
</file>

<file path=xl/sharedStrings.xml><?xml version="1.0" encoding="utf-8"?>
<sst xmlns="http://schemas.openxmlformats.org/spreadsheetml/2006/main" count="205" uniqueCount="117">
  <si>
    <t>UNIT</t>
  </si>
  <si>
    <t>TOTAL</t>
  </si>
  <si>
    <t>SQY</t>
  </si>
  <si>
    <t>1/4 INCH CHIP</t>
  </si>
  <si>
    <t>TYPE 2 SLURRY SEAL</t>
  </si>
  <si>
    <t>LF</t>
  </si>
  <si>
    <t>ITEM DISCRIPTION</t>
  </si>
  <si>
    <t>QUANITY</t>
  </si>
  <si>
    <t>UNIT PRICE</t>
  </si>
  <si>
    <t>LOWER MAN HOLE</t>
  </si>
  <si>
    <t>EACH</t>
  </si>
  <si>
    <t>LOWER WATER VALVE</t>
  </si>
  <si>
    <t>RAISE MANHOLE</t>
  </si>
  <si>
    <t>RAISE WATER VALVE</t>
  </si>
  <si>
    <t>ASPHALT ROTOMILL (FULL) 2"- 4"</t>
  </si>
  <si>
    <t>PATCHING (ROTO MILL)  4"</t>
  </si>
  <si>
    <t>TON</t>
  </si>
  <si>
    <t>HMA 'CLASS S'  2"- 6"</t>
  </si>
  <si>
    <t>HMA 'CLASS S'  2.5"  MODIFIED</t>
  </si>
  <si>
    <t>HMA LEVELING COURSE- CLASS S</t>
  </si>
  <si>
    <t>TEMPORARY STRIPPING 8" WHITE</t>
  </si>
  <si>
    <t>NOTIFICATION DELIVERY</t>
  </si>
  <si>
    <t>HOUR</t>
  </si>
  <si>
    <t>LOWER MANHOLE</t>
  </si>
  <si>
    <t>GLAS-GRID</t>
  </si>
  <si>
    <t>HMA 'CLASS SX'  2"- 6"</t>
  </si>
  <si>
    <t>Remove Curb &amp; Gutter (0 to 2' Pan)</t>
  </si>
  <si>
    <t xml:space="preserve">Remove Concrete Flatwork - Thickness Varies </t>
  </si>
  <si>
    <t>SY</t>
  </si>
  <si>
    <t>Removal of Rollover C&amp;G/Sidewalk</t>
  </si>
  <si>
    <t>Remove Asphalt (Thickness Varies)</t>
  </si>
  <si>
    <t>Concrete Sawcut Demo</t>
  </si>
  <si>
    <t>New 6" C&amp;G 0-2' Pan (i.e. Vertical Curb and Gutter: Sim to S-16)</t>
  </si>
  <si>
    <t>New High Back Curb and Gutter (8" and above)</t>
  </si>
  <si>
    <t>High Early Mix - Up Charge</t>
  </si>
  <si>
    <t>CY</t>
  </si>
  <si>
    <t>New 4" Concrete</t>
  </si>
  <si>
    <t xml:space="preserve">New 6" Concrete </t>
  </si>
  <si>
    <t>New 8" Concrete</t>
  </si>
  <si>
    <t>Unclassified Excavation</t>
  </si>
  <si>
    <t>Major Re-landscaping (Sprinklers, etc.)</t>
  </si>
  <si>
    <t>HR</t>
  </si>
  <si>
    <t>EA</t>
  </si>
  <si>
    <t>Adjust Meter Pit</t>
  </si>
  <si>
    <t>Landscape Curb 0-6"</t>
  </si>
  <si>
    <t>Landscape Curb 7-18"</t>
  </si>
  <si>
    <t>Landscape Curb 19-48"</t>
  </si>
  <si>
    <t xml:space="preserve">ADA Detectable Warning plates/domes </t>
  </si>
  <si>
    <t>SF</t>
  </si>
  <si>
    <t>Remove and Reset mailbox</t>
  </si>
  <si>
    <t>Tree and Root Pruning</t>
  </si>
  <si>
    <t>LS</t>
  </si>
  <si>
    <t>4" PVC Installed Under Sidewalk</t>
  </si>
  <si>
    <t>REJUVENATE</t>
  </si>
  <si>
    <t>New Rollover C&amp;G/ Sidwalk</t>
  </si>
  <si>
    <t>Class 6 Base Course (Concrete)</t>
  </si>
  <si>
    <t>Saw Cut to Preserve Asphalt</t>
  </si>
  <si>
    <t>REMOVAL, GROOVING,  RECESS  (DRUM / ROTARY)</t>
  </si>
  <si>
    <t>SHOULDERING - CLASS 6 BASE COURSE INSTALLED</t>
  </si>
  <si>
    <t>TEMPORARY STRIPPING 4" YELLOW OR WHITE</t>
  </si>
  <si>
    <t>ITEM #</t>
  </si>
  <si>
    <t>GEO TEXTILE PAVING FABRIC 12'-15' (INCLUDES AC 20)</t>
  </si>
  <si>
    <t>STREETS OVERLAY</t>
  </si>
  <si>
    <t>TENSAR GLASPAV 25</t>
  </si>
  <si>
    <t>Pre-Fabricated Concrete Washout Structure</t>
  </si>
  <si>
    <t>CHIPSEAL / SLURRY</t>
  </si>
  <si>
    <t xml:space="preserve">CONCRETE </t>
  </si>
  <si>
    <t>CHIPSEAL / SLURRY SUBTOTAL</t>
  </si>
  <si>
    <t>CONCRETE SUBTOTAL</t>
  </si>
  <si>
    <t>PARKING LOTS SUBTOTAL</t>
  </si>
  <si>
    <t>OVERLAY SUBTOTAL</t>
  </si>
  <si>
    <t>CAPE SEAL - 1/4 INCH &amp; TYPE 2 SLURRY</t>
  </si>
  <si>
    <t>GSB 88 REJUVENATE</t>
  </si>
  <si>
    <t>REJUVENATE SUBTOTAL</t>
  </si>
  <si>
    <t>CRACK FILL</t>
  </si>
  <si>
    <t>CRACK FILL SUBTOTAL</t>
  </si>
  <si>
    <t>LOCAL CLEANING OF CRACKS (BLOW &amp; GO)</t>
  </si>
  <si>
    <t>ARTERIAL/COLLECTOR CLEANING OF CRACKS (BLOW &amp; GO)</t>
  </si>
  <si>
    <t>LB</t>
  </si>
  <si>
    <t>ASPHALT PATCHING</t>
  </si>
  <si>
    <t>ROTOMILL/CUTOUT PATCH - 8 FOOT SINGLE PLUS TRAFFIC SETUP, 7-INCH</t>
  </si>
  <si>
    <t>CUT OUT ASPHALT PATCH: 6-8 FOOT, 7-INCH</t>
  </si>
  <si>
    <t>CUT OUT ASPHALT PATCH: 3-6 FOOT, 7-INCH</t>
  </si>
  <si>
    <t>ROTOMILL/CUTOUT PATCH - 8 FOOT SINGLE PLUS TRAFFIC SETUP, 5.5-INCH</t>
  </si>
  <si>
    <t>CUT OUT ASPHALT PATCH: 6-8 FOOT, 5.5-INCH</t>
  </si>
  <si>
    <t>CUT OUT ASPHALT PATCH: 3-6 FOOT, 5.5-INCH</t>
  </si>
  <si>
    <t>ASPHALT PATCHING SUBTOTAL</t>
  </si>
  <si>
    <t>KGM Pavements Rebid</t>
  </si>
  <si>
    <t>STRIPING &amp; MARKING</t>
  </si>
  <si>
    <t>STRIPING &amp; MARKING SUBTOTAL</t>
  </si>
  <si>
    <t>4-INCH EPOXY YELLOW CENTERLINE (DOUBLE) , LEFT EDGE LINE (SINGLE)</t>
  </si>
  <si>
    <t xml:space="preserve">4-INCH EPOXY WHITE (SKIPS, EDGE LINE, PARKING LINE, BIKE LANE) </t>
  </si>
  <si>
    <t>8-INCH EPOXY WHITE  (TURN BAY, EXCEL, GORE)</t>
  </si>
  <si>
    <t>4-INCH LATEX WHITE PARKING STALLS (HAND SPRAYERS)</t>
  </si>
  <si>
    <t>90 MIL 4" WHITE PRE-FORM THERMO</t>
  </si>
  <si>
    <t>90 MIL 4" BLUE PRE-FORM THERMO</t>
  </si>
  <si>
    <t>90 MIL 12" WHITE PRE-FORM THERMO</t>
  </si>
  <si>
    <t>90 MIL 24" WHITE PRE-FORM THERMO</t>
  </si>
  <si>
    <t>90 MIL PRE-FORM THERMO CURVED ARROW (LEFT) (8')</t>
  </si>
  <si>
    <t>90 MIL PRE-FORM THERMO CURVED ARROW (RIGHT) (8')</t>
  </si>
  <si>
    <t>90 MIL PRE-FORM THERMO CURVED COMBO ARROW (13')</t>
  </si>
  <si>
    <t>90 MIL PRE-FORM THERMO COMBO LEFT &amp; RIGHT ARROW (9')</t>
  </si>
  <si>
    <t>90 MIL PRE-FORM THERMO LANE REDUCTION ARROW</t>
  </si>
  <si>
    <t>90 MIL PRE-FORM THERMO ONLY LEGEND (8')</t>
  </si>
  <si>
    <t>90 MIL PRE-FORM THERMO STOP LEGEND (8')</t>
  </si>
  <si>
    <t>90 MIL PRE-FORM THERMO HC SYMBOL (40" X 40" BOX)</t>
  </si>
  <si>
    <t>90 MIL PRE-FORM THERMO SHARROWS (SHARE THE ROAD MARKING)</t>
  </si>
  <si>
    <t>125 MIL PRE-FORM THERMO BIKE SET (6.5 BIKE WITH HELMET "LEFT", (GREELEY BIKEWAY ARROW)</t>
  </si>
  <si>
    <t xml:space="preserve">90 MIL PRE-FORM THERMO (20 X 8') RXR KIT </t>
  </si>
  <si>
    <t>90 MIL PRE-FORM THERMO AHEAD</t>
  </si>
  <si>
    <t>PARKING LOTS</t>
  </si>
  <si>
    <t>TOTAL QUANTITY COST</t>
  </si>
  <si>
    <t>COMPLETE BID TAB</t>
  </si>
  <si>
    <t>BID BOND</t>
  </si>
  <si>
    <t>CONSTRUCTION SCHEDULE SHOWING COMPLETION OF ALL ITEMS OF WORK</t>
  </si>
  <si>
    <r>
      <t xml:space="preserve">CHECKLIST FOR BID SUBMITTAL </t>
    </r>
    <r>
      <rPr>
        <b/>
        <sz val="12"/>
        <color theme="1"/>
        <rFont val="Garamond"/>
        <family val="1"/>
      </rPr>
      <t>(</t>
    </r>
    <r>
      <rPr>
        <b/>
        <i/>
        <sz val="12"/>
        <color theme="1"/>
        <rFont val="Garamond"/>
        <family val="1"/>
      </rPr>
      <t>please place check mark or value in box below to verify item is included in Bid Submittal</t>
    </r>
    <r>
      <rPr>
        <b/>
        <sz val="12"/>
        <color theme="1"/>
        <rFont val="Garamond"/>
        <family val="1"/>
      </rPr>
      <t>)</t>
    </r>
  </si>
  <si>
    <t>PRIME CONTRACTOR CALCUALTED VALUE ( P/C SHALL BE &gt;48%)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</si>
</sst>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0.0"/>
    <numFmt numFmtId="167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8"/>
      <color theme="1"/>
      <name val="Garamond"/>
      <family val="1"/>
    </font>
    <font>
      <sz val="8"/>
      <name val="Calibri"/>
      <family val="2"/>
      <scheme val="minor"/>
    </font>
    <font>
      <b/>
      <u/>
      <sz val="14"/>
      <name val="Garamond"/>
      <family val="1"/>
    </font>
    <font>
      <b/>
      <u/>
      <sz val="12"/>
      <color theme="1"/>
      <name val="Garamond"/>
      <family val="1"/>
    </font>
    <font>
      <sz val="14"/>
      <name val="Garamond"/>
      <family val="1"/>
    </font>
    <font>
      <sz val="14"/>
      <color theme="1"/>
      <name val="Garamond"/>
      <family val="1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u/>
      <sz val="20"/>
      <color theme="1"/>
      <name val="Garamond"/>
      <family val="1"/>
    </font>
    <font>
      <sz val="18"/>
      <name val="Garamond"/>
      <family val="1"/>
    </font>
    <font>
      <b/>
      <i/>
      <sz val="12"/>
      <color theme="1"/>
      <name val="Garamond"/>
      <family val="1"/>
    </font>
    <font>
      <sz val="16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4" fontId="14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6" fillId="0" borderId="0" xfId="0" applyFont="1" applyBorder="1"/>
    <xf numFmtId="164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/>
    <xf numFmtId="164" fontId="5" fillId="0" borderId="5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4" fillId="0" borderId="7" xfId="0" applyFont="1" applyBorder="1"/>
    <xf numFmtId="164" fontId="3" fillId="0" borderId="0" xfId="0" applyNumberFormat="1" applyFont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center"/>
    </xf>
    <xf numFmtId="4" fontId="6" fillId="0" borderId="7" xfId="4" applyNumberFormat="1" applyFont="1" applyFill="1" applyBorder="1" applyAlignment="1">
      <alignment horizontal="center"/>
    </xf>
    <xf numFmtId="4" fontId="6" fillId="0" borderId="6" xfId="4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1" applyFont="1"/>
    <xf numFmtId="0" fontId="12" fillId="0" borderId="0" xfId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2" fillId="0" borderId="0" xfId="1" applyNumberFormat="1" applyFont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166" fontId="17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6" fontId="6" fillId="0" borderId="7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8" xfId="0" applyFont="1" applyBorder="1"/>
    <xf numFmtId="0" fontId="19" fillId="0" borderId="0" xfId="0" applyFont="1" applyBorder="1"/>
    <xf numFmtId="0" fontId="19" fillId="0" borderId="11" xfId="0" applyFont="1" applyBorder="1"/>
    <xf numFmtId="164" fontId="7" fillId="2" borderId="13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8" fillId="0" borderId="0" xfId="0" applyFont="1" applyAlignment="1">
      <alignment horizontal="right"/>
    </xf>
  </cellXfs>
  <cellStyles count="5">
    <cellStyle name="Currency 2" xfId="4" xr:uid="{90D86933-9ED9-4187-B1BC-678EB53E1DA1}"/>
    <cellStyle name="Normal" xfId="0" builtinId="0"/>
    <cellStyle name="Normal 2" xfId="2" xr:uid="{C2DB6E1A-A97F-408A-9FAE-5F3A82B04B41}"/>
    <cellStyle name="Normal 2 2" xfId="3" xr:uid="{50D51930-0AB8-495D-A90E-04311C25674E}"/>
    <cellStyle name="Normal_Sheet1" xfId="1" xr:uid="{675F7AE1-1666-4935-98C9-40CCCC68FC6D}"/>
  </cellStyles>
  <dxfs count="0"/>
  <tableStyles count="0" defaultTableStyle="TableStyleMedium2" defaultPivotStyle="PivotStyleLight16"/>
  <colors>
    <mruColors>
      <color rgb="FF86B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635E-6220-4FD3-83C7-0D141C8D6A22}">
  <sheetPr>
    <pageSetUpPr fitToPage="1"/>
  </sheetPr>
  <dimension ref="A1:N133"/>
  <sheetViews>
    <sheetView tabSelected="1" zoomScale="90" zoomScaleNormal="90" workbookViewId="0">
      <selection activeCell="F127" sqref="F127"/>
    </sheetView>
  </sheetViews>
  <sheetFormatPr defaultColWidth="8.85546875" defaultRowHeight="15.75" x14ac:dyDescent="0.25"/>
  <cols>
    <col min="1" max="1" width="10.140625" style="9" bestFit="1" customWidth="1"/>
    <col min="2" max="2" width="104.7109375" style="5" customWidth="1"/>
    <col min="3" max="3" width="9.42578125" style="5" customWidth="1"/>
    <col min="4" max="4" width="13.5703125" style="32" customWidth="1"/>
    <col min="5" max="5" width="17.7109375" style="28" customWidth="1"/>
    <col min="6" max="6" width="32" style="9" bestFit="1" customWidth="1"/>
    <col min="7" max="8" width="8.85546875" style="5"/>
    <col min="9" max="9" width="38.7109375" style="5" bestFit="1" customWidth="1"/>
    <col min="10" max="16384" width="8.85546875" style="5"/>
  </cols>
  <sheetData>
    <row r="1" spans="1:6" ht="27" thickBot="1" x14ac:dyDescent="0.45">
      <c r="A1" s="69" t="s">
        <v>87</v>
      </c>
      <c r="B1" s="70"/>
      <c r="C1" s="70"/>
      <c r="D1" s="70"/>
      <c r="E1" s="70"/>
      <c r="F1" s="71"/>
    </row>
    <row r="3" spans="1:6" ht="19.5" thickBot="1" x14ac:dyDescent="0.35">
      <c r="A3" s="12" t="s">
        <v>60</v>
      </c>
      <c r="B3" s="12" t="s">
        <v>6</v>
      </c>
      <c r="C3" s="12" t="s">
        <v>0</v>
      </c>
      <c r="D3" s="14" t="s">
        <v>7</v>
      </c>
      <c r="E3" s="13" t="s">
        <v>8</v>
      </c>
      <c r="F3" s="14" t="s">
        <v>111</v>
      </c>
    </row>
    <row r="4" spans="1:6" ht="18.75" x14ac:dyDescent="0.3">
      <c r="A4" s="7"/>
      <c r="B4" s="72" t="s">
        <v>62</v>
      </c>
      <c r="C4" s="72"/>
      <c r="D4" s="72"/>
      <c r="E4" s="72"/>
      <c r="F4" s="72"/>
    </row>
    <row r="5" spans="1:6" ht="16.5" thickBot="1" x14ac:dyDescent="0.3">
      <c r="A5" s="18">
        <v>1</v>
      </c>
      <c r="B5" s="53" t="s">
        <v>9</v>
      </c>
      <c r="C5" s="4" t="s">
        <v>10</v>
      </c>
      <c r="D5" s="20">
        <v>154</v>
      </c>
      <c r="E5" s="21"/>
      <c r="F5" s="6">
        <f t="shared" ref="F5:F19" si="0">D5*E5</f>
        <v>0</v>
      </c>
    </row>
    <row r="6" spans="1:6" ht="16.5" thickBot="1" x14ac:dyDescent="0.3">
      <c r="A6" s="22">
        <f>A5+1</f>
        <v>2</v>
      </c>
      <c r="B6" s="54" t="s">
        <v>11</v>
      </c>
      <c r="C6" s="23" t="s">
        <v>10</v>
      </c>
      <c r="D6" s="25">
        <v>230</v>
      </c>
      <c r="E6" s="26"/>
      <c r="F6" s="6">
        <f t="shared" si="0"/>
        <v>0</v>
      </c>
    </row>
    <row r="7" spans="1:6" ht="16.5" thickBot="1" x14ac:dyDescent="0.3">
      <c r="A7" s="22">
        <f t="shared" ref="A7:A19" si="1">A6+1</f>
        <v>3</v>
      </c>
      <c r="B7" s="54" t="s">
        <v>12</v>
      </c>
      <c r="C7" s="23" t="s">
        <v>10</v>
      </c>
      <c r="D7" s="25">
        <v>154</v>
      </c>
      <c r="E7" s="26"/>
      <c r="F7" s="6">
        <f t="shared" si="0"/>
        <v>0</v>
      </c>
    </row>
    <row r="8" spans="1:6" ht="16.5" thickBot="1" x14ac:dyDescent="0.3">
      <c r="A8" s="22">
        <f t="shared" si="1"/>
        <v>4</v>
      </c>
      <c r="B8" s="54" t="s">
        <v>13</v>
      </c>
      <c r="C8" s="23" t="s">
        <v>10</v>
      </c>
      <c r="D8" s="25">
        <v>230</v>
      </c>
      <c r="E8" s="26"/>
      <c r="F8" s="6">
        <f t="shared" si="0"/>
        <v>0</v>
      </c>
    </row>
    <row r="9" spans="1:6" ht="16.5" thickBot="1" x14ac:dyDescent="0.3">
      <c r="A9" s="22">
        <f t="shared" si="1"/>
        <v>5</v>
      </c>
      <c r="B9" s="54" t="s">
        <v>14</v>
      </c>
      <c r="C9" s="23" t="s">
        <v>2</v>
      </c>
      <c r="D9" s="25">
        <v>240349.83</v>
      </c>
      <c r="E9" s="26"/>
      <c r="F9" s="6">
        <f t="shared" si="0"/>
        <v>0</v>
      </c>
    </row>
    <row r="10" spans="1:6" ht="16.5" thickBot="1" x14ac:dyDescent="0.3">
      <c r="A10" s="22">
        <f t="shared" si="1"/>
        <v>6</v>
      </c>
      <c r="B10" s="54" t="s">
        <v>15</v>
      </c>
      <c r="C10" s="23" t="s">
        <v>2</v>
      </c>
      <c r="D10" s="25">
        <v>12017.49</v>
      </c>
      <c r="E10" s="26"/>
      <c r="F10" s="6">
        <f t="shared" si="0"/>
        <v>0</v>
      </c>
    </row>
    <row r="11" spans="1:6" ht="16.5" thickBot="1" x14ac:dyDescent="0.3">
      <c r="A11" s="22">
        <f t="shared" si="1"/>
        <v>7</v>
      </c>
      <c r="B11" s="54" t="s">
        <v>61</v>
      </c>
      <c r="C11" s="23" t="s">
        <v>2</v>
      </c>
      <c r="D11" s="25">
        <v>142698.74</v>
      </c>
      <c r="E11" s="26"/>
      <c r="F11" s="6">
        <f t="shared" si="0"/>
        <v>0</v>
      </c>
    </row>
    <row r="12" spans="1:6" ht="16.5" thickBot="1" x14ac:dyDescent="0.3">
      <c r="A12" s="22">
        <f t="shared" si="1"/>
        <v>8</v>
      </c>
      <c r="B12" s="27" t="s">
        <v>63</v>
      </c>
      <c r="C12" s="23" t="s">
        <v>2</v>
      </c>
      <c r="D12" s="25">
        <v>96402.75</v>
      </c>
      <c r="E12" s="26"/>
      <c r="F12" s="6">
        <f t="shared" si="0"/>
        <v>0</v>
      </c>
    </row>
    <row r="13" spans="1:6" ht="16.5" thickBot="1" x14ac:dyDescent="0.3">
      <c r="A13" s="22">
        <f t="shared" si="1"/>
        <v>9</v>
      </c>
      <c r="B13" s="55" t="s">
        <v>17</v>
      </c>
      <c r="C13" s="23" t="s">
        <v>16</v>
      </c>
      <c r="D13" s="25">
        <v>20546.16</v>
      </c>
      <c r="E13" s="26"/>
      <c r="F13" s="6">
        <f t="shared" si="0"/>
        <v>0</v>
      </c>
    </row>
    <row r="14" spans="1:6" ht="16.5" thickBot="1" x14ac:dyDescent="0.3">
      <c r="A14" s="22">
        <f t="shared" si="1"/>
        <v>10</v>
      </c>
      <c r="B14" s="55" t="s">
        <v>18</v>
      </c>
      <c r="C14" s="23" t="s">
        <v>16</v>
      </c>
      <c r="D14" s="25">
        <v>12835.76</v>
      </c>
      <c r="E14" s="26"/>
      <c r="F14" s="6">
        <f t="shared" si="0"/>
        <v>0</v>
      </c>
    </row>
    <row r="15" spans="1:6" ht="16.5" thickBot="1" x14ac:dyDescent="0.3">
      <c r="A15" s="22">
        <f t="shared" si="1"/>
        <v>11</v>
      </c>
      <c r="B15" s="54" t="s">
        <v>19</v>
      </c>
      <c r="C15" s="23" t="s">
        <v>16</v>
      </c>
      <c r="D15" s="25">
        <v>20029.150000000001</v>
      </c>
      <c r="E15" s="26"/>
      <c r="F15" s="6">
        <f t="shared" si="0"/>
        <v>0</v>
      </c>
    </row>
    <row r="16" spans="1:6" ht="16.5" thickBot="1" x14ac:dyDescent="0.3">
      <c r="A16" s="22">
        <f t="shared" si="1"/>
        <v>12</v>
      </c>
      <c r="B16" s="54" t="s">
        <v>58</v>
      </c>
      <c r="C16" s="23" t="s">
        <v>16</v>
      </c>
      <c r="D16" s="25">
        <v>3822.22</v>
      </c>
      <c r="E16" s="26"/>
      <c r="F16" s="6">
        <f t="shared" si="0"/>
        <v>0</v>
      </c>
    </row>
    <row r="17" spans="1:6" ht="16.5" thickBot="1" x14ac:dyDescent="0.3">
      <c r="A17" s="22">
        <f t="shared" si="1"/>
        <v>13</v>
      </c>
      <c r="B17" s="54" t="s">
        <v>59</v>
      </c>
      <c r="C17" s="23" t="s">
        <v>5</v>
      </c>
      <c r="D17" s="25">
        <v>111096</v>
      </c>
      <c r="E17" s="26"/>
      <c r="F17" s="6">
        <f t="shared" si="0"/>
        <v>0</v>
      </c>
    </row>
    <row r="18" spans="1:6" ht="16.5" thickBot="1" x14ac:dyDescent="0.3">
      <c r="A18" s="22">
        <f t="shared" si="1"/>
        <v>14</v>
      </c>
      <c r="B18" s="54" t="s">
        <v>20</v>
      </c>
      <c r="C18" s="23" t="s">
        <v>5</v>
      </c>
      <c r="D18" s="25">
        <v>840</v>
      </c>
      <c r="E18" s="26"/>
      <c r="F18" s="6">
        <f>D18*E18</f>
        <v>0</v>
      </c>
    </row>
    <row r="19" spans="1:6" ht="16.5" thickBot="1" x14ac:dyDescent="0.3">
      <c r="A19" s="22">
        <f t="shared" si="1"/>
        <v>15</v>
      </c>
      <c r="B19" s="54" t="s">
        <v>21</v>
      </c>
      <c r="C19" s="23" t="s">
        <v>22</v>
      </c>
      <c r="D19" s="25">
        <v>156</v>
      </c>
      <c r="E19" s="26"/>
      <c r="F19" s="6">
        <f t="shared" si="0"/>
        <v>0</v>
      </c>
    </row>
    <row r="20" spans="1:6" ht="16.5" thickBot="1" x14ac:dyDescent="0.3">
      <c r="B20" s="73" t="s">
        <v>70</v>
      </c>
      <c r="C20" s="73"/>
      <c r="D20" s="73"/>
      <c r="E20" s="73"/>
      <c r="F20" s="56">
        <f>SUM(F5:F19)</f>
        <v>0</v>
      </c>
    </row>
    <row r="21" spans="1:6" ht="6" customHeight="1" x14ac:dyDescent="0.25">
      <c r="A21" s="11"/>
      <c r="B21" s="8"/>
      <c r="C21" s="8"/>
      <c r="D21" s="33"/>
      <c r="E21" s="29"/>
      <c r="F21" s="29"/>
    </row>
    <row r="22" spans="1:6" x14ac:dyDescent="0.25">
      <c r="B22" s="72" t="s">
        <v>110</v>
      </c>
      <c r="C22" s="72"/>
      <c r="D22" s="72"/>
      <c r="E22" s="72"/>
      <c r="F22" s="72"/>
    </row>
    <row r="23" spans="1:6" ht="16.5" thickBot="1" x14ac:dyDescent="0.3">
      <c r="A23" s="18">
        <f>A19+1</f>
        <v>16</v>
      </c>
      <c r="B23" s="53" t="s">
        <v>23</v>
      </c>
      <c r="C23" s="4" t="s">
        <v>10</v>
      </c>
      <c r="D23" s="20">
        <f>4</f>
        <v>4</v>
      </c>
      <c r="E23" s="21"/>
      <c r="F23" s="6">
        <f t="shared" ref="F23:F32" si="2">D23*E23</f>
        <v>0</v>
      </c>
    </row>
    <row r="24" spans="1:6" ht="16.5" thickBot="1" x14ac:dyDescent="0.3">
      <c r="A24" s="22">
        <f>A23+1</f>
        <v>17</v>
      </c>
      <c r="B24" s="54" t="s">
        <v>11</v>
      </c>
      <c r="C24" s="23" t="s">
        <v>10</v>
      </c>
      <c r="D24" s="25">
        <f>1</f>
        <v>1</v>
      </c>
      <c r="E24" s="26"/>
      <c r="F24" s="6">
        <f t="shared" si="2"/>
        <v>0</v>
      </c>
    </row>
    <row r="25" spans="1:6" ht="16.5" thickBot="1" x14ac:dyDescent="0.3">
      <c r="A25" s="22">
        <f t="shared" ref="A25:A33" si="3">A24+1</f>
        <v>18</v>
      </c>
      <c r="B25" s="54" t="s">
        <v>12</v>
      </c>
      <c r="C25" s="23" t="s">
        <v>10</v>
      </c>
      <c r="D25" s="25">
        <f>4</f>
        <v>4</v>
      </c>
      <c r="E25" s="26"/>
      <c r="F25" s="6">
        <f t="shared" si="2"/>
        <v>0</v>
      </c>
    </row>
    <row r="26" spans="1:6" ht="16.5" thickBot="1" x14ac:dyDescent="0.3">
      <c r="A26" s="22">
        <f t="shared" si="3"/>
        <v>19</v>
      </c>
      <c r="B26" s="54" t="s">
        <v>13</v>
      </c>
      <c r="C26" s="23" t="s">
        <v>10</v>
      </c>
      <c r="D26" s="25">
        <f>1</f>
        <v>1</v>
      </c>
      <c r="E26" s="26"/>
      <c r="F26" s="6">
        <f t="shared" si="2"/>
        <v>0</v>
      </c>
    </row>
    <row r="27" spans="1:6" ht="16.5" thickBot="1" x14ac:dyDescent="0.3">
      <c r="A27" s="22">
        <f t="shared" si="3"/>
        <v>20</v>
      </c>
      <c r="B27" s="54" t="s">
        <v>14</v>
      </c>
      <c r="C27" s="23" t="s">
        <v>2</v>
      </c>
      <c r="D27" s="25">
        <f>7909.67</f>
        <v>7909.67</v>
      </c>
      <c r="E27" s="26"/>
      <c r="F27" s="6">
        <f t="shared" si="2"/>
        <v>0</v>
      </c>
    </row>
    <row r="28" spans="1:6" ht="16.5" thickBot="1" x14ac:dyDescent="0.3">
      <c r="A28" s="22">
        <f t="shared" si="3"/>
        <v>21</v>
      </c>
      <c r="B28" s="54" t="s">
        <v>15</v>
      </c>
      <c r="C28" s="23" t="s">
        <v>2</v>
      </c>
      <c r="D28" s="25">
        <f>191.63</f>
        <v>191.63</v>
      </c>
      <c r="E28" s="26"/>
      <c r="F28" s="6">
        <f t="shared" si="2"/>
        <v>0</v>
      </c>
    </row>
    <row r="29" spans="1:6" ht="16.5" thickBot="1" x14ac:dyDescent="0.3">
      <c r="A29" s="22">
        <f t="shared" si="3"/>
        <v>22</v>
      </c>
      <c r="B29" s="54" t="s">
        <v>61</v>
      </c>
      <c r="C29" s="23" t="s">
        <v>2</v>
      </c>
      <c r="D29" s="25">
        <f>4077.17</f>
        <v>4077.17</v>
      </c>
      <c r="E29" s="26"/>
      <c r="F29" s="6">
        <f t="shared" si="2"/>
        <v>0</v>
      </c>
    </row>
    <row r="30" spans="1:6" ht="16.5" thickBot="1" x14ac:dyDescent="0.3">
      <c r="A30" s="22">
        <f t="shared" si="3"/>
        <v>23</v>
      </c>
      <c r="B30" s="24" t="s">
        <v>24</v>
      </c>
      <c r="C30" s="23" t="s">
        <v>2</v>
      </c>
      <c r="D30" s="25">
        <f>3640.88</f>
        <v>3640.88</v>
      </c>
      <c r="E30" s="26"/>
      <c r="F30" s="6">
        <f>D30*E30</f>
        <v>0</v>
      </c>
    </row>
    <row r="31" spans="1:6" ht="16.5" thickBot="1" x14ac:dyDescent="0.3">
      <c r="A31" s="22">
        <f t="shared" si="3"/>
        <v>24</v>
      </c>
      <c r="B31" s="55" t="s">
        <v>25</v>
      </c>
      <c r="C31" s="23" t="s">
        <v>16</v>
      </c>
      <c r="D31" s="25">
        <f>992.1</f>
        <v>992.1</v>
      </c>
      <c r="E31" s="26"/>
      <c r="F31" s="6">
        <f t="shared" si="2"/>
        <v>0</v>
      </c>
    </row>
    <row r="32" spans="1:6" ht="16.5" thickBot="1" x14ac:dyDescent="0.3">
      <c r="A32" s="22">
        <f t="shared" si="3"/>
        <v>25</v>
      </c>
      <c r="B32" s="54" t="s">
        <v>19</v>
      </c>
      <c r="C32" s="23" t="s">
        <v>16</v>
      </c>
      <c r="D32" s="25">
        <f>552.68</f>
        <v>552.67999999999995</v>
      </c>
      <c r="E32" s="26"/>
      <c r="F32" s="6">
        <f t="shared" si="2"/>
        <v>0</v>
      </c>
    </row>
    <row r="33" spans="1:7" ht="16.5" thickBot="1" x14ac:dyDescent="0.3">
      <c r="A33" s="22">
        <f t="shared" si="3"/>
        <v>26</v>
      </c>
      <c r="B33" s="54" t="s">
        <v>21</v>
      </c>
      <c r="C33" s="23" t="s">
        <v>22</v>
      </c>
      <c r="D33" s="25">
        <f>4</f>
        <v>4</v>
      </c>
      <c r="E33" s="26"/>
      <c r="F33" s="6">
        <f>D33*E33</f>
        <v>0</v>
      </c>
    </row>
    <row r="34" spans="1:7" ht="16.5" thickBot="1" x14ac:dyDescent="0.3">
      <c r="B34" s="73" t="s">
        <v>69</v>
      </c>
      <c r="C34" s="73"/>
      <c r="D34" s="73"/>
      <c r="E34" s="73"/>
      <c r="F34" s="15">
        <f>SUM(F23:F33)</f>
        <v>0</v>
      </c>
    </row>
    <row r="35" spans="1:7" ht="6" customHeight="1" x14ac:dyDescent="0.25">
      <c r="A35" s="11"/>
      <c r="B35" s="8"/>
      <c r="C35" s="8"/>
      <c r="D35" s="33"/>
      <c r="E35" s="29"/>
      <c r="F35" s="29"/>
    </row>
    <row r="36" spans="1:7" x14ac:dyDescent="0.25">
      <c r="B36" s="72" t="s">
        <v>66</v>
      </c>
      <c r="C36" s="72"/>
      <c r="D36" s="72"/>
      <c r="E36" s="72"/>
      <c r="F36" s="72"/>
    </row>
    <row r="37" spans="1:7" ht="16.5" thickBot="1" x14ac:dyDescent="0.3">
      <c r="A37" s="22">
        <f>A33+1</f>
        <v>27</v>
      </c>
      <c r="B37" s="2" t="s">
        <v>26</v>
      </c>
      <c r="C37" s="17" t="s">
        <v>5</v>
      </c>
      <c r="D37" s="34">
        <v>2898</v>
      </c>
      <c r="E37" s="30"/>
      <c r="F37" s="6">
        <f>D37*E37</f>
        <v>0</v>
      </c>
      <c r="G37" s="1"/>
    </row>
    <row r="38" spans="1:7" ht="16.5" thickBot="1" x14ac:dyDescent="0.3">
      <c r="A38" s="22">
        <f>A37+1</f>
        <v>28</v>
      </c>
      <c r="B38" s="24" t="s">
        <v>27</v>
      </c>
      <c r="C38" s="23" t="s">
        <v>28</v>
      </c>
      <c r="D38" s="35">
        <v>3230</v>
      </c>
      <c r="E38" s="31"/>
      <c r="F38" s="6">
        <f t="shared" ref="F38:F60" si="4">D38*E38</f>
        <v>0</v>
      </c>
      <c r="G38" s="1"/>
    </row>
    <row r="39" spans="1:7" ht="16.5" thickBot="1" x14ac:dyDescent="0.3">
      <c r="A39" s="22">
        <f t="shared" ref="A39:A61" si="5">A38+1</f>
        <v>29</v>
      </c>
      <c r="B39" s="24" t="s">
        <v>29</v>
      </c>
      <c r="C39" s="23" t="s">
        <v>5</v>
      </c>
      <c r="D39" s="35">
        <v>2235</v>
      </c>
      <c r="E39" s="31"/>
      <c r="F39" s="6">
        <f t="shared" si="4"/>
        <v>0</v>
      </c>
      <c r="G39" s="1"/>
    </row>
    <row r="40" spans="1:7" ht="16.5" thickBot="1" x14ac:dyDescent="0.3">
      <c r="A40" s="22">
        <f t="shared" si="5"/>
        <v>30</v>
      </c>
      <c r="B40" s="24" t="s">
        <v>30</v>
      </c>
      <c r="C40" s="23" t="s">
        <v>28</v>
      </c>
      <c r="D40" s="35">
        <v>614</v>
      </c>
      <c r="E40" s="31"/>
      <c r="F40" s="6">
        <f t="shared" si="4"/>
        <v>0</v>
      </c>
      <c r="G40" s="1"/>
    </row>
    <row r="41" spans="1:7" ht="16.5" thickBot="1" x14ac:dyDescent="0.3">
      <c r="A41" s="22">
        <f t="shared" si="5"/>
        <v>31</v>
      </c>
      <c r="B41" s="24" t="s">
        <v>31</v>
      </c>
      <c r="C41" s="23" t="s">
        <v>5</v>
      </c>
      <c r="D41" s="35">
        <v>223</v>
      </c>
      <c r="E41" s="31"/>
      <c r="F41" s="6">
        <f t="shared" si="4"/>
        <v>0</v>
      </c>
      <c r="G41" s="1"/>
    </row>
    <row r="42" spans="1:7" ht="16.5" thickBot="1" x14ac:dyDescent="0.3">
      <c r="A42" s="22">
        <f t="shared" si="5"/>
        <v>32</v>
      </c>
      <c r="B42" s="24" t="s">
        <v>32</v>
      </c>
      <c r="C42" s="23" t="s">
        <v>5</v>
      </c>
      <c r="D42" s="35">
        <v>2973</v>
      </c>
      <c r="E42" s="31"/>
      <c r="F42" s="6">
        <f t="shared" si="4"/>
        <v>0</v>
      </c>
      <c r="G42" s="1"/>
    </row>
    <row r="43" spans="1:7" ht="16.5" thickBot="1" x14ac:dyDescent="0.3">
      <c r="A43" s="22">
        <f t="shared" si="5"/>
        <v>33</v>
      </c>
      <c r="B43" s="24" t="s">
        <v>33</v>
      </c>
      <c r="C43" s="23" t="s">
        <v>5</v>
      </c>
      <c r="D43" s="35">
        <v>50</v>
      </c>
      <c r="E43" s="31"/>
      <c r="F43" s="6">
        <f t="shared" si="4"/>
        <v>0</v>
      </c>
      <c r="G43" s="1"/>
    </row>
    <row r="44" spans="1:7" ht="16.5" thickBot="1" x14ac:dyDescent="0.3">
      <c r="A44" s="22">
        <f t="shared" si="5"/>
        <v>34</v>
      </c>
      <c r="B44" s="24" t="s">
        <v>34</v>
      </c>
      <c r="C44" s="23" t="s">
        <v>35</v>
      </c>
      <c r="D44" s="35">
        <v>365</v>
      </c>
      <c r="E44" s="31"/>
      <c r="F44" s="6">
        <f t="shared" si="4"/>
        <v>0</v>
      </c>
      <c r="G44" s="1"/>
    </row>
    <row r="45" spans="1:7" ht="16.5" thickBot="1" x14ac:dyDescent="0.3">
      <c r="A45" s="22">
        <f t="shared" si="5"/>
        <v>35</v>
      </c>
      <c r="B45" s="24" t="s">
        <v>54</v>
      </c>
      <c r="C45" s="23" t="s">
        <v>5</v>
      </c>
      <c r="D45" s="35">
        <v>2235</v>
      </c>
      <c r="E45" s="31"/>
      <c r="F45" s="6">
        <f t="shared" si="4"/>
        <v>0</v>
      </c>
      <c r="G45" s="1"/>
    </row>
    <row r="46" spans="1:7" ht="16.5" thickBot="1" x14ac:dyDescent="0.3">
      <c r="A46" s="22">
        <f t="shared" si="5"/>
        <v>36</v>
      </c>
      <c r="B46" s="24" t="s">
        <v>36</v>
      </c>
      <c r="C46" s="23" t="s">
        <v>28</v>
      </c>
      <c r="D46" s="35">
        <v>325</v>
      </c>
      <c r="E46" s="31"/>
      <c r="F46" s="6">
        <f t="shared" si="4"/>
        <v>0</v>
      </c>
      <c r="G46" s="1"/>
    </row>
    <row r="47" spans="1:7" ht="16.5" thickBot="1" x14ac:dyDescent="0.3">
      <c r="A47" s="22">
        <f t="shared" si="5"/>
        <v>37</v>
      </c>
      <c r="B47" s="24" t="s">
        <v>37</v>
      </c>
      <c r="C47" s="23" t="s">
        <v>28</v>
      </c>
      <c r="D47" s="35">
        <v>1703</v>
      </c>
      <c r="E47" s="31"/>
      <c r="F47" s="6">
        <f t="shared" si="4"/>
        <v>0</v>
      </c>
      <c r="G47" s="1"/>
    </row>
    <row r="48" spans="1:7" ht="16.5" thickBot="1" x14ac:dyDescent="0.3">
      <c r="A48" s="22">
        <f t="shared" si="5"/>
        <v>38</v>
      </c>
      <c r="B48" s="24" t="s">
        <v>38</v>
      </c>
      <c r="C48" s="23" t="s">
        <v>28</v>
      </c>
      <c r="D48" s="35">
        <v>1916</v>
      </c>
      <c r="E48" s="31"/>
      <c r="F48" s="6">
        <f t="shared" si="4"/>
        <v>0</v>
      </c>
      <c r="G48" s="1"/>
    </row>
    <row r="49" spans="1:14" ht="16.5" thickBot="1" x14ac:dyDescent="0.3">
      <c r="A49" s="22">
        <f t="shared" si="5"/>
        <v>39</v>
      </c>
      <c r="B49" s="24" t="s">
        <v>39</v>
      </c>
      <c r="C49" s="23" t="s">
        <v>35</v>
      </c>
      <c r="D49" s="35">
        <v>63</v>
      </c>
      <c r="E49" s="31"/>
      <c r="F49" s="6">
        <f t="shared" si="4"/>
        <v>0</v>
      </c>
      <c r="G49" s="1"/>
    </row>
    <row r="50" spans="1:14" ht="16.5" thickBot="1" x14ac:dyDescent="0.3">
      <c r="A50" s="22">
        <f t="shared" si="5"/>
        <v>40</v>
      </c>
      <c r="B50" s="24" t="s">
        <v>55</v>
      </c>
      <c r="C50" s="23" t="s">
        <v>16</v>
      </c>
      <c r="D50" s="35">
        <v>300</v>
      </c>
      <c r="E50" s="31"/>
      <c r="F50" s="6">
        <f t="shared" si="4"/>
        <v>0</v>
      </c>
      <c r="G50" s="1"/>
    </row>
    <row r="51" spans="1:14" ht="16.5" thickBot="1" x14ac:dyDescent="0.3">
      <c r="A51" s="22">
        <f t="shared" si="5"/>
        <v>41</v>
      </c>
      <c r="B51" s="24" t="s">
        <v>40</v>
      </c>
      <c r="C51" s="23" t="s">
        <v>41</v>
      </c>
      <c r="D51" s="35">
        <v>98</v>
      </c>
      <c r="E51" s="31"/>
      <c r="F51" s="6">
        <f t="shared" si="4"/>
        <v>0</v>
      </c>
      <c r="G51" s="1"/>
    </row>
    <row r="52" spans="1:14" ht="16.5" thickBot="1" x14ac:dyDescent="0.3">
      <c r="A52" s="22">
        <f t="shared" si="5"/>
        <v>42</v>
      </c>
      <c r="B52" s="24" t="s">
        <v>43</v>
      </c>
      <c r="C52" s="23" t="s">
        <v>42</v>
      </c>
      <c r="D52" s="35">
        <v>57</v>
      </c>
      <c r="E52" s="31"/>
      <c r="F52" s="6">
        <f t="shared" si="4"/>
        <v>0</v>
      </c>
      <c r="G52" s="1"/>
    </row>
    <row r="53" spans="1:14" ht="16.149999999999999" customHeight="1" thickBot="1" x14ac:dyDescent="0.3">
      <c r="A53" s="22">
        <f t="shared" si="5"/>
        <v>43</v>
      </c>
      <c r="B53" s="24" t="s">
        <v>44</v>
      </c>
      <c r="C53" s="23" t="s">
        <v>5</v>
      </c>
      <c r="D53" s="35">
        <v>4792</v>
      </c>
      <c r="E53" s="31"/>
      <c r="F53" s="6">
        <f t="shared" si="4"/>
        <v>0</v>
      </c>
      <c r="G53" s="1"/>
    </row>
    <row r="54" spans="1:14" ht="16.5" thickBot="1" x14ac:dyDescent="0.3">
      <c r="A54" s="22">
        <f t="shared" si="5"/>
        <v>44</v>
      </c>
      <c r="B54" s="24" t="s">
        <v>45</v>
      </c>
      <c r="C54" s="23" t="s">
        <v>5</v>
      </c>
      <c r="D54" s="35">
        <v>10</v>
      </c>
      <c r="E54" s="31"/>
      <c r="F54" s="6">
        <f t="shared" si="4"/>
        <v>0</v>
      </c>
      <c r="G54" s="1"/>
    </row>
    <row r="55" spans="1:14" ht="16.5" thickBot="1" x14ac:dyDescent="0.3">
      <c r="A55" s="22">
        <f t="shared" si="5"/>
        <v>45</v>
      </c>
      <c r="B55" s="24" t="s">
        <v>46</v>
      </c>
      <c r="C55" s="23" t="s">
        <v>5</v>
      </c>
      <c r="D55" s="35">
        <v>23</v>
      </c>
      <c r="E55" s="31"/>
      <c r="F55" s="6">
        <f t="shared" si="4"/>
        <v>0</v>
      </c>
      <c r="G55" s="1"/>
    </row>
    <row r="56" spans="1:14" ht="16.5" thickBot="1" x14ac:dyDescent="0.3">
      <c r="A56" s="22">
        <f t="shared" si="5"/>
        <v>46</v>
      </c>
      <c r="B56" s="24" t="s">
        <v>47</v>
      </c>
      <c r="C56" s="23" t="s">
        <v>48</v>
      </c>
      <c r="D56" s="35">
        <v>2444</v>
      </c>
      <c r="E56" s="31"/>
      <c r="F56" s="6">
        <f t="shared" si="4"/>
        <v>0</v>
      </c>
      <c r="G56" s="1"/>
    </row>
    <row r="57" spans="1:14" ht="16.5" thickBot="1" x14ac:dyDescent="0.3">
      <c r="A57" s="22">
        <f t="shared" si="5"/>
        <v>47</v>
      </c>
      <c r="B57" s="24" t="s">
        <v>49</v>
      </c>
      <c r="C57" s="23" t="s">
        <v>42</v>
      </c>
      <c r="D57" s="35">
        <v>1</v>
      </c>
      <c r="E57" s="31"/>
      <c r="F57" s="6">
        <f t="shared" si="4"/>
        <v>0</v>
      </c>
      <c r="G57" s="1"/>
    </row>
    <row r="58" spans="1:14" ht="16.5" thickBot="1" x14ac:dyDescent="0.3">
      <c r="A58" s="22">
        <f t="shared" si="5"/>
        <v>48</v>
      </c>
      <c r="B58" s="24" t="s">
        <v>50</v>
      </c>
      <c r="C58" s="23" t="s">
        <v>41</v>
      </c>
      <c r="D58" s="35">
        <v>25</v>
      </c>
      <c r="E58" s="31"/>
      <c r="F58" s="6">
        <f t="shared" si="4"/>
        <v>0</v>
      </c>
      <c r="G58" s="1"/>
    </row>
    <row r="59" spans="1:14" ht="16.5" thickBot="1" x14ac:dyDescent="0.3">
      <c r="A59" s="22">
        <f t="shared" si="5"/>
        <v>49</v>
      </c>
      <c r="B59" s="24" t="s">
        <v>56</v>
      </c>
      <c r="C59" s="23" t="s">
        <v>5</v>
      </c>
      <c r="D59" s="35">
        <v>2417</v>
      </c>
      <c r="E59" s="31"/>
      <c r="F59" s="6">
        <f t="shared" si="4"/>
        <v>0</v>
      </c>
      <c r="G59" s="1"/>
    </row>
    <row r="60" spans="1:14" ht="16.5" thickBot="1" x14ac:dyDescent="0.3">
      <c r="A60" s="22">
        <f t="shared" si="5"/>
        <v>50</v>
      </c>
      <c r="B60" s="24" t="s">
        <v>64</v>
      </c>
      <c r="C60" s="23" t="s">
        <v>51</v>
      </c>
      <c r="D60" s="35">
        <v>1</v>
      </c>
      <c r="E60" s="31"/>
      <c r="F60" s="6">
        <f t="shared" si="4"/>
        <v>0</v>
      </c>
      <c r="G60" s="1"/>
    </row>
    <row r="61" spans="1:14" ht="16.5" thickBot="1" x14ac:dyDescent="0.3">
      <c r="A61" s="22">
        <f t="shared" si="5"/>
        <v>51</v>
      </c>
      <c r="B61" s="24" t="s">
        <v>52</v>
      </c>
      <c r="C61" s="23" t="s">
        <v>5</v>
      </c>
      <c r="D61" s="35">
        <v>50</v>
      </c>
      <c r="E61" s="31"/>
      <c r="F61" s="6">
        <f>D61*E61</f>
        <v>0</v>
      </c>
      <c r="G61" s="1"/>
    </row>
    <row r="62" spans="1:14" ht="16.5" thickBot="1" x14ac:dyDescent="0.3">
      <c r="B62" s="73" t="s">
        <v>68</v>
      </c>
      <c r="C62" s="73"/>
      <c r="D62" s="73"/>
      <c r="E62" s="73"/>
      <c r="F62" s="15">
        <f>SUM(F37:F61)</f>
        <v>0</v>
      </c>
    </row>
    <row r="63" spans="1:14" ht="6" customHeight="1" x14ac:dyDescent="0.25">
      <c r="A63" s="11"/>
      <c r="B63" s="8"/>
      <c r="C63" s="8"/>
      <c r="D63" s="33"/>
      <c r="E63" s="29"/>
      <c r="F63" s="29"/>
    </row>
    <row r="64" spans="1:14" ht="18.75" x14ac:dyDescent="0.3">
      <c r="B64" s="72" t="s">
        <v>79</v>
      </c>
      <c r="C64" s="72"/>
      <c r="D64" s="72"/>
      <c r="E64" s="72"/>
      <c r="F64" s="72"/>
      <c r="I64" s="38"/>
      <c r="J64" s="38"/>
      <c r="K64" s="39"/>
      <c r="L64" s="40"/>
      <c r="M64" s="40"/>
      <c r="N64" s="40"/>
    </row>
    <row r="65" spans="1:14" ht="18.75" x14ac:dyDescent="0.3">
      <c r="A65" s="22">
        <f>A61+1</f>
        <v>52</v>
      </c>
      <c r="B65" s="2" t="s">
        <v>80</v>
      </c>
      <c r="C65" s="17" t="s">
        <v>16</v>
      </c>
      <c r="D65" s="34">
        <v>1046.4000000000001</v>
      </c>
      <c r="E65" s="30"/>
      <c r="F65" s="63">
        <f>D65*E65</f>
        <v>0</v>
      </c>
      <c r="G65" s="1"/>
      <c r="I65" s="38"/>
      <c r="J65" s="38"/>
      <c r="K65" s="39"/>
      <c r="L65" s="40"/>
      <c r="M65" s="40"/>
      <c r="N65" s="40"/>
    </row>
    <row r="66" spans="1:14" ht="18.75" x14ac:dyDescent="0.3">
      <c r="A66" s="22">
        <f>A65+1</f>
        <v>53</v>
      </c>
      <c r="B66" s="24" t="s">
        <v>81</v>
      </c>
      <c r="C66" s="23" t="s">
        <v>16</v>
      </c>
      <c r="D66" s="35">
        <v>82.1</v>
      </c>
      <c r="E66" s="31"/>
      <c r="F66" s="63">
        <f t="shared" ref="F66:F73" si="6">D66*E66</f>
        <v>0</v>
      </c>
      <c r="G66" s="1"/>
      <c r="I66" s="38"/>
      <c r="J66" s="38"/>
      <c r="K66" s="39"/>
      <c r="L66" s="40"/>
      <c r="M66" s="40"/>
      <c r="N66" s="40"/>
    </row>
    <row r="67" spans="1:14" ht="18.75" x14ac:dyDescent="0.3">
      <c r="A67" s="22">
        <f t="shared" ref="A67:A74" si="7">A66+1</f>
        <v>54</v>
      </c>
      <c r="B67" s="24" t="s">
        <v>82</v>
      </c>
      <c r="C67" s="23" t="s">
        <v>16</v>
      </c>
      <c r="D67" s="35">
        <v>160</v>
      </c>
      <c r="E67" s="31"/>
      <c r="F67" s="63">
        <f t="shared" si="6"/>
        <v>0</v>
      </c>
      <c r="G67" s="1"/>
      <c r="I67" s="38"/>
      <c r="J67" s="38"/>
      <c r="K67" s="39"/>
      <c r="L67" s="40"/>
      <c r="M67" s="40"/>
      <c r="N67" s="40"/>
    </row>
    <row r="68" spans="1:14" ht="18.75" x14ac:dyDescent="0.3">
      <c r="A68" s="22">
        <f t="shared" si="7"/>
        <v>55</v>
      </c>
      <c r="B68" s="2" t="s">
        <v>83</v>
      </c>
      <c r="C68" s="23" t="s">
        <v>16</v>
      </c>
      <c r="D68" s="35">
        <v>718.6</v>
      </c>
      <c r="E68" s="31"/>
      <c r="F68" s="63">
        <f t="shared" si="6"/>
        <v>0</v>
      </c>
      <c r="G68" s="1"/>
      <c r="I68" s="38"/>
      <c r="J68" s="38"/>
      <c r="K68" s="39"/>
      <c r="L68" s="40"/>
      <c r="M68" s="40"/>
      <c r="N68" s="40"/>
    </row>
    <row r="69" spans="1:14" ht="18.75" x14ac:dyDescent="0.3">
      <c r="A69" s="22">
        <f t="shared" si="7"/>
        <v>56</v>
      </c>
      <c r="B69" s="24" t="s">
        <v>84</v>
      </c>
      <c r="C69" s="23" t="s">
        <v>16</v>
      </c>
      <c r="D69" s="35">
        <v>66.3</v>
      </c>
      <c r="E69" s="31"/>
      <c r="F69" s="63">
        <f t="shared" si="6"/>
        <v>0</v>
      </c>
      <c r="G69" s="1"/>
      <c r="I69" s="38"/>
      <c r="J69" s="38"/>
      <c r="K69" s="39"/>
      <c r="L69" s="40"/>
      <c r="M69" s="40"/>
      <c r="N69" s="40"/>
    </row>
    <row r="70" spans="1:14" ht="18.75" x14ac:dyDescent="0.3">
      <c r="A70" s="22">
        <f t="shared" si="7"/>
        <v>57</v>
      </c>
      <c r="B70" s="24" t="s">
        <v>85</v>
      </c>
      <c r="C70" s="23" t="s">
        <v>16</v>
      </c>
      <c r="D70" s="35">
        <v>80</v>
      </c>
      <c r="E70" s="31"/>
      <c r="F70" s="63">
        <f t="shared" si="6"/>
        <v>0</v>
      </c>
      <c r="G70" s="1"/>
      <c r="I70" s="38"/>
      <c r="J70" s="38"/>
      <c r="K70" s="39"/>
      <c r="L70" s="40"/>
      <c r="M70" s="40"/>
      <c r="N70" s="40"/>
    </row>
    <row r="71" spans="1:14" ht="18.75" x14ac:dyDescent="0.3">
      <c r="A71" s="22">
        <f t="shared" si="7"/>
        <v>58</v>
      </c>
      <c r="B71" s="53" t="s">
        <v>23</v>
      </c>
      <c r="C71" s="23" t="s">
        <v>10</v>
      </c>
      <c r="D71" s="35">
        <v>2</v>
      </c>
      <c r="E71" s="31"/>
      <c r="F71" s="63">
        <f t="shared" si="6"/>
        <v>0</v>
      </c>
      <c r="G71" s="1"/>
      <c r="I71" s="38"/>
      <c r="J71" s="38"/>
      <c r="K71" s="39"/>
      <c r="L71" s="40"/>
      <c r="M71" s="40"/>
      <c r="N71" s="40"/>
    </row>
    <row r="72" spans="1:14" ht="18.75" x14ac:dyDescent="0.3">
      <c r="A72" s="22">
        <f t="shared" si="7"/>
        <v>59</v>
      </c>
      <c r="B72" s="54" t="s">
        <v>11</v>
      </c>
      <c r="C72" s="23" t="s">
        <v>10</v>
      </c>
      <c r="D72" s="35">
        <v>2</v>
      </c>
      <c r="E72" s="31"/>
      <c r="F72" s="63">
        <f t="shared" si="6"/>
        <v>0</v>
      </c>
      <c r="G72" s="1"/>
      <c r="I72" s="38"/>
      <c r="J72" s="38"/>
      <c r="K72" s="39"/>
      <c r="L72" s="40"/>
      <c r="M72" s="40"/>
      <c r="N72" s="40"/>
    </row>
    <row r="73" spans="1:14" ht="18.75" x14ac:dyDescent="0.3">
      <c r="A73" s="22">
        <f t="shared" si="7"/>
        <v>60</v>
      </c>
      <c r="B73" s="54" t="s">
        <v>12</v>
      </c>
      <c r="C73" s="23" t="s">
        <v>10</v>
      </c>
      <c r="D73" s="35">
        <v>2</v>
      </c>
      <c r="E73" s="31"/>
      <c r="F73" s="63">
        <f t="shared" si="6"/>
        <v>0</v>
      </c>
      <c r="G73" s="1"/>
      <c r="I73" s="38"/>
      <c r="J73" s="38"/>
      <c r="K73" s="39"/>
      <c r="L73" s="40"/>
      <c r="M73" s="40"/>
      <c r="N73" s="40"/>
    </row>
    <row r="74" spans="1:14" ht="18.75" x14ac:dyDescent="0.3">
      <c r="A74" s="22">
        <f t="shared" si="7"/>
        <v>61</v>
      </c>
      <c r="B74" s="54" t="s">
        <v>13</v>
      </c>
      <c r="C74" s="23" t="s">
        <v>10</v>
      </c>
      <c r="D74" s="36">
        <v>2</v>
      </c>
      <c r="E74" s="3"/>
      <c r="F74" s="63">
        <f>D74*E74</f>
        <v>0</v>
      </c>
      <c r="G74" s="1"/>
      <c r="I74" s="38"/>
      <c r="J74" s="38"/>
      <c r="K74" s="39"/>
      <c r="L74" s="40"/>
      <c r="M74" s="40"/>
      <c r="N74" s="40"/>
    </row>
    <row r="75" spans="1:14" ht="19.5" thickBot="1" x14ac:dyDescent="0.35">
      <c r="B75" s="73" t="s">
        <v>86</v>
      </c>
      <c r="C75" s="73"/>
      <c r="D75" s="73"/>
      <c r="E75" s="73"/>
      <c r="F75" s="62">
        <f>SUM(F65:F74)</f>
        <v>0</v>
      </c>
      <c r="I75" s="38"/>
      <c r="J75" s="38"/>
      <c r="K75" s="39"/>
      <c r="L75" s="40"/>
      <c r="M75" s="40"/>
      <c r="N75" s="40"/>
    </row>
    <row r="76" spans="1:14" ht="6" customHeight="1" x14ac:dyDescent="0.3">
      <c r="A76" s="11"/>
      <c r="B76" s="8"/>
      <c r="C76" s="8"/>
      <c r="D76" s="33"/>
      <c r="E76" s="29"/>
      <c r="F76" s="29"/>
      <c r="I76" s="38"/>
      <c r="J76" s="38"/>
      <c r="K76" s="39"/>
      <c r="L76" s="40"/>
      <c r="M76" s="40"/>
      <c r="N76" s="40"/>
    </row>
    <row r="77" spans="1:14" ht="6" customHeight="1" x14ac:dyDescent="0.25">
      <c r="A77" s="11"/>
      <c r="B77" s="8"/>
      <c r="C77" s="8"/>
      <c r="D77" s="33"/>
      <c r="E77" s="29"/>
      <c r="F77" s="29"/>
    </row>
    <row r="78" spans="1:14" ht="18.75" x14ac:dyDescent="0.3">
      <c r="B78" s="72" t="s">
        <v>65</v>
      </c>
      <c r="C78" s="72"/>
      <c r="D78" s="72"/>
      <c r="E78" s="72"/>
      <c r="F78" s="72"/>
      <c r="I78" s="38"/>
      <c r="J78" s="38"/>
      <c r="K78" s="39"/>
      <c r="L78" s="40"/>
      <c r="M78" s="40"/>
      <c r="N78" s="40"/>
    </row>
    <row r="79" spans="1:14" ht="18.75" x14ac:dyDescent="0.3">
      <c r="A79" s="22">
        <f>A74+1</f>
        <v>62</v>
      </c>
      <c r="B79" s="2" t="s">
        <v>3</v>
      </c>
      <c r="C79" s="17" t="s">
        <v>28</v>
      </c>
      <c r="D79" s="34">
        <v>113458.6</v>
      </c>
      <c r="E79" s="30"/>
      <c r="F79" s="63">
        <f>D79*E79</f>
        <v>0</v>
      </c>
      <c r="G79" s="1"/>
      <c r="I79" s="38"/>
      <c r="J79" s="38"/>
      <c r="K79" s="39"/>
      <c r="L79" s="40"/>
      <c r="M79" s="40"/>
      <c r="N79" s="40"/>
    </row>
    <row r="80" spans="1:14" ht="18.75" x14ac:dyDescent="0.3">
      <c r="A80" s="22">
        <f>A79+1</f>
        <v>63</v>
      </c>
      <c r="B80" s="24" t="s">
        <v>4</v>
      </c>
      <c r="C80" s="23" t="s">
        <v>28</v>
      </c>
      <c r="D80" s="35">
        <v>38566.6</v>
      </c>
      <c r="E80" s="31"/>
      <c r="F80" s="63">
        <f t="shared" ref="F80:F81" si="8">D80*E80</f>
        <v>0</v>
      </c>
      <c r="G80" s="1"/>
      <c r="I80" s="38"/>
      <c r="J80" s="38"/>
      <c r="K80" s="39"/>
      <c r="L80" s="40"/>
      <c r="M80" s="40"/>
      <c r="N80" s="40"/>
    </row>
    <row r="81" spans="1:14" ht="18.75" x14ac:dyDescent="0.3">
      <c r="A81" s="22">
        <f>A80+1</f>
        <v>64</v>
      </c>
      <c r="B81" s="19" t="s">
        <v>71</v>
      </c>
      <c r="C81" s="4" t="s">
        <v>28</v>
      </c>
      <c r="D81" s="36">
        <v>24342.1</v>
      </c>
      <c r="E81" s="3"/>
      <c r="F81" s="63">
        <f t="shared" si="8"/>
        <v>0</v>
      </c>
      <c r="G81" s="1"/>
      <c r="I81" s="38"/>
      <c r="J81" s="38"/>
      <c r="K81" s="39"/>
      <c r="L81" s="40"/>
      <c r="M81" s="40"/>
      <c r="N81" s="40"/>
    </row>
    <row r="82" spans="1:14" ht="19.5" thickBot="1" x14ac:dyDescent="0.35">
      <c r="B82" s="73" t="s">
        <v>67</v>
      </c>
      <c r="C82" s="73"/>
      <c r="D82" s="73"/>
      <c r="E82" s="73"/>
      <c r="F82" s="62">
        <f>SUM(F79:F81)</f>
        <v>0</v>
      </c>
      <c r="I82" s="38"/>
      <c r="J82" s="38"/>
      <c r="K82" s="39"/>
      <c r="L82" s="40"/>
      <c r="M82" s="40"/>
      <c r="N82" s="40"/>
    </row>
    <row r="83" spans="1:14" ht="6" customHeight="1" x14ac:dyDescent="0.3">
      <c r="A83" s="11"/>
      <c r="B83" s="8"/>
      <c r="C83" s="8"/>
      <c r="D83" s="33"/>
      <c r="E83" s="29"/>
      <c r="F83" s="29"/>
      <c r="I83" s="38"/>
      <c r="J83" s="38"/>
      <c r="K83" s="39"/>
      <c r="L83" s="40"/>
      <c r="M83" s="40"/>
      <c r="N83" s="40"/>
    </row>
    <row r="84" spans="1:14" ht="18.75" x14ac:dyDescent="0.3">
      <c r="B84" s="72" t="s">
        <v>53</v>
      </c>
      <c r="C84" s="72"/>
      <c r="D84" s="72"/>
      <c r="E84" s="72"/>
      <c r="F84" s="72"/>
      <c r="I84" s="38"/>
      <c r="J84" s="38"/>
      <c r="K84" s="39"/>
      <c r="L84" s="40"/>
      <c r="M84" s="40"/>
      <c r="N84" s="40"/>
    </row>
    <row r="85" spans="1:14" ht="18.75" x14ac:dyDescent="0.3">
      <c r="A85" s="16">
        <f>A81+1</f>
        <v>65</v>
      </c>
      <c r="B85" s="2" t="s">
        <v>72</v>
      </c>
      <c r="C85" s="17" t="s">
        <v>28</v>
      </c>
      <c r="D85" s="34">
        <v>124742.44</v>
      </c>
      <c r="E85" s="30"/>
      <c r="F85" s="63">
        <f>D85*E85</f>
        <v>0</v>
      </c>
      <c r="G85" s="1"/>
      <c r="I85" s="38"/>
      <c r="J85" s="38"/>
      <c r="K85" s="39"/>
      <c r="L85" s="40"/>
      <c r="M85" s="40"/>
      <c r="N85" s="40"/>
    </row>
    <row r="86" spans="1:14" ht="19.5" thickBot="1" x14ac:dyDescent="0.35">
      <c r="B86" s="73" t="s">
        <v>73</v>
      </c>
      <c r="C86" s="73"/>
      <c r="D86" s="73"/>
      <c r="E86" s="73"/>
      <c r="F86" s="62">
        <f>SUM(F85)</f>
        <v>0</v>
      </c>
      <c r="I86" s="38"/>
      <c r="J86" s="38"/>
      <c r="K86" s="41"/>
      <c r="L86" s="42"/>
      <c r="M86" s="40"/>
      <c r="N86" s="40"/>
    </row>
    <row r="87" spans="1:14" ht="6" customHeight="1" x14ac:dyDescent="0.3">
      <c r="A87" s="11"/>
      <c r="B87" s="8"/>
      <c r="C87" s="8"/>
      <c r="D87" s="33"/>
      <c r="E87" s="29"/>
      <c r="F87" s="29"/>
      <c r="I87" s="38"/>
      <c r="J87" s="38"/>
      <c r="K87" s="39"/>
      <c r="L87" s="40"/>
      <c r="M87" s="40"/>
      <c r="N87" s="40"/>
    </row>
    <row r="88" spans="1:14" ht="18.75" x14ac:dyDescent="0.3">
      <c r="B88" s="72" t="s">
        <v>74</v>
      </c>
      <c r="C88" s="72"/>
      <c r="D88" s="72"/>
      <c r="E88" s="72"/>
      <c r="F88" s="72"/>
      <c r="I88" s="38"/>
      <c r="J88" s="38"/>
      <c r="K88" s="39"/>
      <c r="L88" s="40"/>
      <c r="M88" s="40"/>
      <c r="N88" s="40"/>
    </row>
    <row r="89" spans="1:14" ht="18.75" x14ac:dyDescent="0.3">
      <c r="A89" s="10">
        <f>A85+1</f>
        <v>66</v>
      </c>
      <c r="B89" s="2" t="s">
        <v>77</v>
      </c>
      <c r="C89" s="17" t="s">
        <v>78</v>
      </c>
      <c r="D89" s="34">
        <v>22388</v>
      </c>
      <c r="E89" s="30"/>
      <c r="F89" s="63">
        <f>D89*E89</f>
        <v>0</v>
      </c>
      <c r="I89" s="38"/>
      <c r="J89" s="38"/>
      <c r="K89" s="39"/>
      <c r="L89" s="39"/>
      <c r="M89" s="40"/>
      <c r="N89" s="40"/>
    </row>
    <row r="90" spans="1:14" ht="18.75" x14ac:dyDescent="0.3">
      <c r="A90" s="10">
        <f>A89+1</f>
        <v>67</v>
      </c>
      <c r="B90" s="2" t="s">
        <v>76</v>
      </c>
      <c r="C90" s="23" t="s">
        <v>78</v>
      </c>
      <c r="D90" s="35">
        <v>9992</v>
      </c>
      <c r="E90" s="31"/>
      <c r="F90" s="63">
        <f>D90*E90</f>
        <v>0</v>
      </c>
      <c r="I90" s="38"/>
      <c r="J90" s="38"/>
      <c r="K90" s="39"/>
      <c r="L90" s="39"/>
      <c r="M90" s="40"/>
      <c r="N90" s="40"/>
    </row>
    <row r="91" spans="1:14" ht="19.5" thickBot="1" x14ac:dyDescent="0.35">
      <c r="B91" s="73" t="s">
        <v>75</v>
      </c>
      <c r="C91" s="73"/>
      <c r="D91" s="73"/>
      <c r="E91" s="73"/>
      <c r="F91" s="62">
        <f>SUM(F89:F90)</f>
        <v>0</v>
      </c>
      <c r="I91" s="43"/>
      <c r="J91" s="43"/>
      <c r="K91" s="43"/>
      <c r="L91" s="44"/>
      <c r="M91" s="45"/>
      <c r="N91" s="40"/>
    </row>
    <row r="92" spans="1:14" ht="6" customHeight="1" x14ac:dyDescent="0.3">
      <c r="A92" s="11"/>
      <c r="B92" s="8"/>
      <c r="C92" s="8"/>
      <c r="D92" s="33"/>
      <c r="E92" s="29"/>
      <c r="F92" s="29"/>
      <c r="I92" s="43"/>
      <c r="J92" s="43"/>
      <c r="K92" s="46"/>
      <c r="L92" s="39"/>
      <c r="M92" s="47"/>
      <c r="N92" s="40"/>
    </row>
    <row r="93" spans="1:14" ht="18.75" x14ac:dyDescent="0.3">
      <c r="B93" s="72" t="s">
        <v>88</v>
      </c>
      <c r="C93" s="72"/>
      <c r="D93" s="72"/>
      <c r="E93" s="72"/>
      <c r="F93" s="72"/>
      <c r="I93" s="43"/>
      <c r="J93" s="43"/>
      <c r="K93" s="44"/>
      <c r="L93" s="40"/>
      <c r="M93" s="40"/>
      <c r="N93" s="40"/>
    </row>
    <row r="94" spans="1:14" ht="18.75" x14ac:dyDescent="0.3">
      <c r="A94" s="10">
        <f>A90+1</f>
        <v>68</v>
      </c>
      <c r="B94" s="2" t="s">
        <v>57</v>
      </c>
      <c r="C94" s="17" t="s">
        <v>48</v>
      </c>
      <c r="D94" s="34">
        <v>15703</v>
      </c>
      <c r="E94" s="30"/>
      <c r="F94" s="63">
        <f>D94*E94</f>
        <v>0</v>
      </c>
      <c r="I94" s="43"/>
      <c r="J94" s="43"/>
      <c r="K94" s="44"/>
      <c r="L94" s="40"/>
      <c r="M94" s="40"/>
      <c r="N94" s="40"/>
    </row>
    <row r="95" spans="1:14" ht="18.75" x14ac:dyDescent="0.3">
      <c r="A95" s="10">
        <f>A94+1</f>
        <v>69</v>
      </c>
      <c r="B95" s="24" t="s">
        <v>90</v>
      </c>
      <c r="C95" s="23" t="s">
        <v>5</v>
      </c>
      <c r="D95" s="35">
        <v>130275</v>
      </c>
      <c r="E95" s="31"/>
      <c r="F95" s="63">
        <f t="shared" ref="F95:F113" si="9">D95*E95</f>
        <v>0</v>
      </c>
      <c r="I95" s="43"/>
      <c r="J95" s="43"/>
      <c r="K95" s="44"/>
      <c r="L95" s="40"/>
      <c r="M95" s="40"/>
      <c r="N95" s="40"/>
    </row>
    <row r="96" spans="1:14" ht="18.75" x14ac:dyDescent="0.3">
      <c r="A96" s="10">
        <f t="shared" ref="A96:A114" si="10">A95+1</f>
        <v>70</v>
      </c>
      <c r="B96" s="27" t="s">
        <v>91</v>
      </c>
      <c r="C96" s="23" t="s">
        <v>5</v>
      </c>
      <c r="D96" s="35">
        <v>75850</v>
      </c>
      <c r="E96" s="31"/>
      <c r="F96" s="63">
        <f t="shared" si="9"/>
        <v>0</v>
      </c>
      <c r="I96" s="43"/>
      <c r="J96" s="43"/>
      <c r="K96" s="44"/>
      <c r="L96" s="40"/>
      <c r="M96" s="40"/>
      <c r="N96" s="40"/>
    </row>
    <row r="97" spans="1:14" ht="18.75" x14ac:dyDescent="0.3">
      <c r="A97" s="10">
        <f t="shared" si="10"/>
        <v>71</v>
      </c>
      <c r="B97" s="27" t="s">
        <v>92</v>
      </c>
      <c r="C97" s="23" t="s">
        <v>5</v>
      </c>
      <c r="D97" s="35">
        <v>69055</v>
      </c>
      <c r="E97" s="31"/>
      <c r="F97" s="63">
        <f t="shared" si="9"/>
        <v>0</v>
      </c>
      <c r="I97" s="43"/>
      <c r="J97" s="43"/>
      <c r="K97" s="44"/>
      <c r="L97" s="40"/>
      <c r="M97" s="40"/>
      <c r="N97" s="40"/>
    </row>
    <row r="98" spans="1:14" ht="18.75" x14ac:dyDescent="0.3">
      <c r="A98" s="10">
        <f t="shared" si="10"/>
        <v>72</v>
      </c>
      <c r="B98" s="27" t="s">
        <v>93</v>
      </c>
      <c r="C98" s="23" t="s">
        <v>5</v>
      </c>
      <c r="D98" s="35">
        <v>110</v>
      </c>
      <c r="E98" s="31"/>
      <c r="F98" s="63">
        <f t="shared" si="9"/>
        <v>0</v>
      </c>
      <c r="I98" s="43"/>
      <c r="J98" s="43"/>
      <c r="K98" s="44"/>
      <c r="L98" s="40"/>
      <c r="M98" s="40"/>
      <c r="N98" s="40"/>
    </row>
    <row r="99" spans="1:14" ht="18.75" x14ac:dyDescent="0.3">
      <c r="A99" s="10">
        <f t="shared" si="10"/>
        <v>73</v>
      </c>
      <c r="B99" s="27" t="s">
        <v>94</v>
      </c>
      <c r="C99" s="23" t="s">
        <v>5</v>
      </c>
      <c r="D99" s="35">
        <v>3610</v>
      </c>
      <c r="E99" s="31"/>
      <c r="F99" s="63">
        <f t="shared" si="9"/>
        <v>0</v>
      </c>
      <c r="I99" s="43"/>
      <c r="J99" s="43"/>
      <c r="K99" s="44"/>
      <c r="L99" s="40"/>
      <c r="M99" s="40"/>
      <c r="N99" s="40"/>
    </row>
    <row r="100" spans="1:14" ht="18.75" x14ac:dyDescent="0.3">
      <c r="A100" s="10">
        <f t="shared" si="10"/>
        <v>74</v>
      </c>
      <c r="B100" s="27" t="s">
        <v>95</v>
      </c>
      <c r="C100" s="23" t="s">
        <v>5</v>
      </c>
      <c r="D100" s="35">
        <v>84</v>
      </c>
      <c r="E100" s="31"/>
      <c r="F100" s="63">
        <f t="shared" si="9"/>
        <v>0</v>
      </c>
      <c r="I100" s="43"/>
      <c r="J100" s="43"/>
      <c r="K100" s="44"/>
      <c r="L100" s="40"/>
      <c r="M100" s="40"/>
      <c r="N100" s="40"/>
    </row>
    <row r="101" spans="1:14" ht="18.75" x14ac:dyDescent="0.3">
      <c r="A101" s="10">
        <f t="shared" si="10"/>
        <v>75</v>
      </c>
      <c r="B101" s="27" t="s">
        <v>96</v>
      </c>
      <c r="C101" s="23" t="s">
        <v>5</v>
      </c>
      <c r="D101" s="35">
        <v>210</v>
      </c>
      <c r="E101" s="31"/>
      <c r="F101" s="63">
        <f t="shared" si="9"/>
        <v>0</v>
      </c>
      <c r="I101" s="43"/>
      <c r="J101" s="43"/>
      <c r="K101" s="44"/>
      <c r="L101" s="40"/>
      <c r="M101" s="40"/>
      <c r="N101" s="40"/>
    </row>
    <row r="102" spans="1:14" ht="18.75" x14ac:dyDescent="0.3">
      <c r="A102" s="10">
        <f t="shared" si="10"/>
        <v>76</v>
      </c>
      <c r="B102" s="27" t="s">
        <v>97</v>
      </c>
      <c r="C102" s="23" t="s">
        <v>5</v>
      </c>
      <c r="D102" s="35">
        <v>6234</v>
      </c>
      <c r="E102" s="31"/>
      <c r="F102" s="63">
        <f t="shared" si="9"/>
        <v>0</v>
      </c>
      <c r="I102" s="43"/>
      <c r="J102" s="43"/>
      <c r="K102" s="44"/>
      <c r="L102" s="40"/>
      <c r="M102" s="40"/>
      <c r="N102" s="40"/>
    </row>
    <row r="103" spans="1:14" ht="18.75" x14ac:dyDescent="0.3">
      <c r="A103" s="10">
        <f t="shared" si="10"/>
        <v>77</v>
      </c>
      <c r="B103" s="27" t="s">
        <v>98</v>
      </c>
      <c r="C103" s="23" t="s">
        <v>10</v>
      </c>
      <c r="D103" s="35">
        <v>80</v>
      </c>
      <c r="E103" s="31"/>
      <c r="F103" s="63">
        <f t="shared" si="9"/>
        <v>0</v>
      </c>
      <c r="I103" s="43"/>
      <c r="J103" s="43"/>
      <c r="K103" s="44"/>
      <c r="L103" s="40"/>
      <c r="M103" s="40"/>
      <c r="N103" s="40"/>
    </row>
    <row r="104" spans="1:14" ht="18.75" x14ac:dyDescent="0.3">
      <c r="A104" s="10">
        <f t="shared" si="10"/>
        <v>78</v>
      </c>
      <c r="B104" s="27" t="s">
        <v>99</v>
      </c>
      <c r="C104" s="23" t="s">
        <v>10</v>
      </c>
      <c r="D104" s="35">
        <v>20</v>
      </c>
      <c r="E104" s="31"/>
      <c r="F104" s="63">
        <f t="shared" si="9"/>
        <v>0</v>
      </c>
      <c r="I104" s="43"/>
      <c r="J104" s="43"/>
      <c r="K104" s="44"/>
      <c r="L104" s="40"/>
      <c r="M104" s="40"/>
      <c r="N104" s="40"/>
    </row>
    <row r="105" spans="1:14" ht="18.75" x14ac:dyDescent="0.3">
      <c r="A105" s="10">
        <f t="shared" si="10"/>
        <v>79</v>
      </c>
      <c r="B105" s="27" t="s">
        <v>100</v>
      </c>
      <c r="C105" s="23" t="s">
        <v>10</v>
      </c>
      <c r="D105" s="35">
        <v>8</v>
      </c>
      <c r="E105" s="31"/>
      <c r="F105" s="63">
        <f t="shared" si="9"/>
        <v>0</v>
      </c>
      <c r="I105" s="43"/>
      <c r="J105" s="43"/>
      <c r="K105" s="44"/>
      <c r="L105" s="40"/>
      <c r="M105" s="40"/>
      <c r="N105" s="40"/>
    </row>
    <row r="106" spans="1:14" ht="18.75" x14ac:dyDescent="0.3">
      <c r="A106" s="10">
        <f t="shared" si="10"/>
        <v>80</v>
      </c>
      <c r="B106" s="27" t="s">
        <v>101</v>
      </c>
      <c r="C106" s="23" t="s">
        <v>10</v>
      </c>
      <c r="D106" s="35">
        <v>2</v>
      </c>
      <c r="E106" s="31"/>
      <c r="F106" s="63">
        <f t="shared" si="9"/>
        <v>0</v>
      </c>
      <c r="I106" s="43"/>
      <c r="J106" s="43"/>
      <c r="K106" s="44"/>
      <c r="L106" s="40"/>
      <c r="M106" s="40"/>
      <c r="N106" s="40"/>
    </row>
    <row r="107" spans="1:14" ht="18.75" x14ac:dyDescent="0.3">
      <c r="A107" s="10">
        <f t="shared" si="10"/>
        <v>81</v>
      </c>
      <c r="B107" s="27" t="s">
        <v>102</v>
      </c>
      <c r="C107" s="23" t="s">
        <v>10</v>
      </c>
      <c r="D107" s="35">
        <v>4</v>
      </c>
      <c r="E107" s="31"/>
      <c r="F107" s="63">
        <f t="shared" si="9"/>
        <v>0</v>
      </c>
      <c r="I107" s="43"/>
      <c r="J107" s="43"/>
      <c r="K107" s="44"/>
      <c r="L107" s="40"/>
      <c r="M107" s="40"/>
      <c r="N107" s="40"/>
    </row>
    <row r="108" spans="1:14" ht="18.75" x14ac:dyDescent="0.3">
      <c r="A108" s="10">
        <f t="shared" si="10"/>
        <v>82</v>
      </c>
      <c r="B108" s="27" t="s">
        <v>103</v>
      </c>
      <c r="C108" s="23" t="s">
        <v>10</v>
      </c>
      <c r="D108" s="35">
        <v>5</v>
      </c>
      <c r="E108" s="31"/>
      <c r="F108" s="63">
        <f t="shared" si="9"/>
        <v>0</v>
      </c>
      <c r="I108" s="43"/>
      <c r="J108" s="43"/>
      <c r="K108" s="44"/>
      <c r="L108" s="40"/>
      <c r="M108" s="40"/>
      <c r="N108" s="40"/>
    </row>
    <row r="109" spans="1:14" ht="18.75" x14ac:dyDescent="0.3">
      <c r="A109" s="10">
        <f t="shared" si="10"/>
        <v>83</v>
      </c>
      <c r="B109" s="27" t="s">
        <v>104</v>
      </c>
      <c r="C109" s="23" t="s">
        <v>10</v>
      </c>
      <c r="D109" s="35">
        <v>2</v>
      </c>
      <c r="E109" s="31"/>
      <c r="F109" s="63">
        <f t="shared" si="9"/>
        <v>0</v>
      </c>
      <c r="I109" s="43"/>
      <c r="J109" s="43"/>
      <c r="K109" s="44"/>
      <c r="L109" s="40"/>
      <c r="M109" s="40"/>
      <c r="N109" s="40"/>
    </row>
    <row r="110" spans="1:14" ht="18.75" x14ac:dyDescent="0.3">
      <c r="A110" s="10">
        <f t="shared" si="10"/>
        <v>84</v>
      </c>
      <c r="B110" s="27" t="s">
        <v>105</v>
      </c>
      <c r="C110" s="23" t="s">
        <v>10</v>
      </c>
      <c r="D110" s="35">
        <v>13</v>
      </c>
      <c r="E110" s="31"/>
      <c r="F110" s="63">
        <f t="shared" si="9"/>
        <v>0</v>
      </c>
      <c r="I110" s="43"/>
      <c r="J110" s="43"/>
      <c r="K110" s="44"/>
      <c r="L110" s="40"/>
      <c r="M110" s="40"/>
      <c r="N110" s="40"/>
    </row>
    <row r="111" spans="1:14" ht="18.75" x14ac:dyDescent="0.3">
      <c r="A111" s="10">
        <f t="shared" si="10"/>
        <v>85</v>
      </c>
      <c r="B111" s="27" t="s">
        <v>106</v>
      </c>
      <c r="C111" s="23" t="s">
        <v>10</v>
      </c>
      <c r="D111" s="35">
        <v>4</v>
      </c>
      <c r="E111" s="31"/>
      <c r="F111" s="63">
        <f t="shared" si="9"/>
        <v>0</v>
      </c>
      <c r="I111" s="43"/>
      <c r="J111" s="43"/>
      <c r="K111" s="44"/>
      <c r="L111" s="40"/>
      <c r="M111" s="40"/>
      <c r="N111" s="40"/>
    </row>
    <row r="112" spans="1:14" ht="18.75" x14ac:dyDescent="0.3">
      <c r="A112" s="10">
        <f t="shared" si="10"/>
        <v>86</v>
      </c>
      <c r="B112" s="27" t="s">
        <v>107</v>
      </c>
      <c r="C112" s="23" t="s">
        <v>10</v>
      </c>
      <c r="D112" s="35">
        <v>51</v>
      </c>
      <c r="E112" s="31"/>
      <c r="F112" s="63">
        <f t="shared" si="9"/>
        <v>0</v>
      </c>
      <c r="I112" s="43"/>
      <c r="J112" s="43"/>
      <c r="K112" s="44"/>
      <c r="L112" s="40"/>
      <c r="M112" s="40"/>
      <c r="N112" s="40"/>
    </row>
    <row r="113" spans="1:14" ht="18.75" x14ac:dyDescent="0.3">
      <c r="A113" s="10">
        <f t="shared" si="10"/>
        <v>87</v>
      </c>
      <c r="B113" s="27" t="s">
        <v>108</v>
      </c>
      <c r="C113" s="23" t="s">
        <v>10</v>
      </c>
      <c r="D113" s="35">
        <v>4</v>
      </c>
      <c r="E113" s="31"/>
      <c r="F113" s="63">
        <f t="shared" si="9"/>
        <v>0</v>
      </c>
      <c r="I113" s="43"/>
      <c r="J113" s="43"/>
      <c r="K113" s="44"/>
      <c r="L113" s="40"/>
      <c r="M113" s="40"/>
      <c r="N113" s="40"/>
    </row>
    <row r="114" spans="1:14" ht="18.75" x14ac:dyDescent="0.3">
      <c r="A114" s="10">
        <f t="shared" si="10"/>
        <v>88</v>
      </c>
      <c r="B114" s="27" t="s">
        <v>109</v>
      </c>
      <c r="C114" s="23" t="s">
        <v>10</v>
      </c>
      <c r="D114" s="35">
        <v>1</v>
      </c>
      <c r="E114" s="31"/>
      <c r="F114" s="63">
        <f>D114*E114</f>
        <v>0</v>
      </c>
      <c r="I114" s="43"/>
      <c r="J114" s="43"/>
      <c r="K114" s="44"/>
      <c r="L114" s="40"/>
      <c r="M114" s="40"/>
      <c r="N114" s="40"/>
    </row>
    <row r="115" spans="1:14" ht="19.5" thickBot="1" x14ac:dyDescent="0.35">
      <c r="B115" s="73" t="s">
        <v>89</v>
      </c>
      <c r="C115" s="73"/>
      <c r="D115" s="73"/>
      <c r="E115" s="73"/>
      <c r="F115" s="62">
        <f>SUM(F94:F114)</f>
        <v>0</v>
      </c>
      <c r="I115" s="43"/>
      <c r="J115" s="43"/>
      <c r="K115" s="43"/>
      <c r="L115" s="44"/>
      <c r="M115" s="45"/>
      <c r="N115" s="40"/>
    </row>
    <row r="116" spans="1:14" ht="18.75" x14ac:dyDescent="0.3">
      <c r="I116" s="43"/>
      <c r="J116" s="43"/>
      <c r="K116" s="46"/>
      <c r="L116" s="39"/>
      <c r="M116" s="40"/>
      <c r="N116" s="40"/>
    </row>
    <row r="117" spans="1:14" ht="6" customHeight="1" x14ac:dyDescent="0.3">
      <c r="A117" s="11"/>
      <c r="B117" s="8"/>
      <c r="C117" s="8"/>
      <c r="D117" s="33"/>
      <c r="E117" s="29"/>
      <c r="F117" s="29"/>
      <c r="I117" s="38"/>
      <c r="J117" s="38"/>
      <c r="K117" s="38"/>
      <c r="L117" s="39"/>
      <c r="M117" s="48"/>
      <c r="N117" s="40"/>
    </row>
    <row r="118" spans="1:14" s="37" customFormat="1" ht="25.15" customHeight="1" x14ac:dyDescent="0.35">
      <c r="A118" s="74" t="s">
        <v>1</v>
      </c>
      <c r="B118" s="74"/>
      <c r="C118" s="74"/>
      <c r="D118" s="74"/>
      <c r="E118" s="74"/>
      <c r="F118" s="57">
        <f>F115+F91+F86+F82+F75+F62+F34+F20</f>
        <v>0</v>
      </c>
      <c r="I118" s="49"/>
      <c r="J118" s="49"/>
      <c r="K118" s="49"/>
      <c r="L118" s="50"/>
      <c r="M118" s="51"/>
      <c r="N118" s="52"/>
    </row>
    <row r="119" spans="1:14" ht="6" customHeight="1" x14ac:dyDescent="0.3">
      <c r="A119" s="11"/>
      <c r="B119" s="8"/>
      <c r="C119" s="8"/>
      <c r="D119" s="33"/>
      <c r="E119" s="29"/>
      <c r="F119" s="29"/>
      <c r="I119" s="38"/>
      <c r="J119" s="38"/>
      <c r="K119" s="38"/>
      <c r="L119" s="39"/>
      <c r="M119" s="48"/>
      <c r="N119" s="40"/>
    </row>
    <row r="120" spans="1:14" ht="18.75" x14ac:dyDescent="0.3">
      <c r="I120" s="38"/>
      <c r="J120" s="38"/>
      <c r="K120" s="38"/>
      <c r="L120" s="39"/>
      <c r="M120" s="48"/>
      <c r="N120" s="40"/>
    </row>
    <row r="121" spans="1:14" ht="16.5" thickBot="1" x14ac:dyDescent="0.3">
      <c r="A121" s="68" t="s">
        <v>115</v>
      </c>
      <c r="B121" s="68"/>
      <c r="C121" s="68"/>
      <c r="D121" s="58"/>
      <c r="E121" s="58"/>
      <c r="F121" s="58"/>
    </row>
    <row r="122" spans="1:14" ht="22.5" thickTop="1" thickBot="1" x14ac:dyDescent="0.4">
      <c r="A122" s="65" t="s">
        <v>112</v>
      </c>
      <c r="B122" s="66"/>
      <c r="C122" s="59"/>
    </row>
    <row r="123" spans="1:14" ht="22.5" thickTop="1" thickBot="1" x14ac:dyDescent="0.4">
      <c r="A123" s="65" t="s">
        <v>113</v>
      </c>
      <c r="B123" s="66"/>
      <c r="C123" s="59"/>
    </row>
    <row r="124" spans="1:14" ht="22.5" thickTop="1" thickBot="1" x14ac:dyDescent="0.4">
      <c r="A124" s="65" t="s">
        <v>114</v>
      </c>
      <c r="B124" s="66"/>
      <c r="C124" s="59"/>
    </row>
    <row r="125" spans="1:14" ht="22.5" thickTop="1" thickBot="1" x14ac:dyDescent="0.4">
      <c r="A125" s="65" t="s">
        <v>116</v>
      </c>
      <c r="B125" s="66"/>
      <c r="C125" s="59"/>
    </row>
    <row r="126" spans="1:14" ht="21.75" thickTop="1" x14ac:dyDescent="0.35">
      <c r="A126" s="67"/>
      <c r="B126" s="67"/>
      <c r="C126" s="61"/>
    </row>
    <row r="127" spans="1:14" ht="21" x14ac:dyDescent="0.35">
      <c r="A127" s="64"/>
      <c r="B127" s="64"/>
      <c r="C127" s="60"/>
    </row>
    <row r="128" spans="1:14" ht="21" x14ac:dyDescent="0.35">
      <c r="A128" s="64"/>
      <c r="B128" s="64"/>
      <c r="C128" s="60"/>
    </row>
    <row r="129" spans="1:3" ht="21" x14ac:dyDescent="0.35">
      <c r="A129" s="64"/>
      <c r="B129" s="64"/>
      <c r="C129" s="60"/>
    </row>
    <row r="130" spans="1:3" ht="21" x14ac:dyDescent="0.35">
      <c r="A130" s="64"/>
      <c r="B130" s="64"/>
      <c r="C130" s="60"/>
    </row>
    <row r="131" spans="1:3" ht="21" x14ac:dyDescent="0.35">
      <c r="A131" s="64"/>
      <c r="B131" s="64"/>
      <c r="C131" s="60"/>
    </row>
    <row r="132" spans="1:3" ht="21" x14ac:dyDescent="0.35">
      <c r="A132" s="64"/>
      <c r="B132" s="64"/>
      <c r="C132" s="60"/>
    </row>
    <row r="133" spans="1:3" ht="21" x14ac:dyDescent="0.35">
      <c r="A133" s="64"/>
      <c r="B133" s="64"/>
      <c r="C133" s="60"/>
    </row>
  </sheetData>
  <mergeCells count="31">
    <mergeCell ref="B75:E75"/>
    <mergeCell ref="B20:E20"/>
    <mergeCell ref="B34:E34"/>
    <mergeCell ref="B36:F36"/>
    <mergeCell ref="B62:E62"/>
    <mergeCell ref="B64:F64"/>
    <mergeCell ref="A121:C121"/>
    <mergeCell ref="A122:B122"/>
    <mergeCell ref="A123:B123"/>
    <mergeCell ref="A124:B124"/>
    <mergeCell ref="A1:F1"/>
    <mergeCell ref="B93:F93"/>
    <mergeCell ref="B115:E115"/>
    <mergeCell ref="B78:F78"/>
    <mergeCell ref="B82:E82"/>
    <mergeCell ref="B84:F84"/>
    <mergeCell ref="B86:E86"/>
    <mergeCell ref="B4:F4"/>
    <mergeCell ref="A118:E118"/>
    <mergeCell ref="B88:F88"/>
    <mergeCell ref="B91:E91"/>
    <mergeCell ref="B22:F22"/>
    <mergeCell ref="A130:B130"/>
    <mergeCell ref="A131:B131"/>
    <mergeCell ref="A132:B132"/>
    <mergeCell ref="A133:B133"/>
    <mergeCell ref="A125:B125"/>
    <mergeCell ref="A126:B126"/>
    <mergeCell ref="A127:B127"/>
    <mergeCell ref="A128:B128"/>
    <mergeCell ref="A129:B129"/>
  </mergeCells>
  <phoneticPr fontId="9" type="noConversion"/>
  <pageMargins left="0.7" right="0.7" top="0.75" bottom="0.75" header="0.3" footer="0.3"/>
  <pageSetup paperSize="17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KGM Pavements Bid Tab</vt:lpstr>
    </vt:vector>
  </TitlesOfParts>
  <Company>City Of Greeley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Trombino III</dc:creator>
  <cp:lastModifiedBy>Paige Millen</cp:lastModifiedBy>
  <cp:lastPrinted>2022-05-09T21:41:49Z</cp:lastPrinted>
  <dcterms:created xsi:type="dcterms:W3CDTF">2022-04-01T18:01:56Z</dcterms:created>
  <dcterms:modified xsi:type="dcterms:W3CDTF">2022-05-17T19:54:57Z</dcterms:modified>
</cp:coreProperties>
</file>