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412 Centennial Park\pdf\PHASE 2 RE-BID 4 30 2022\"/>
    </mc:Choice>
  </mc:AlternateContent>
  <xr:revisionPtr revIDLastSave="0" documentId="8_{723BBEEA-4C8F-4664-A653-BCC36EB59764}" xr6:coauthVersionLast="48" xr6:coauthVersionMax="48" xr10:uidLastSave="{00000000-0000-0000-0000-000000000000}"/>
  <bookViews>
    <workbookView xWindow="-120" yWindow="-120" windowWidth="29040" windowHeight="16440" xr2:uid="{00000000-000D-0000-FFFF-FFFF00000000}"/>
  </bookViews>
  <sheets>
    <sheet name="Phase 2" sheetId="8" r:id="rId1"/>
  </sheets>
  <definedNames>
    <definedName name="_xlnm.Print_Area" localSheetId="0">'Phase 2'!$D$141:$H$214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5" i="8" l="1"/>
  <c r="H233" i="8"/>
  <c r="F77" i="8" l="1"/>
  <c r="F79" i="8"/>
  <c r="F135" i="8"/>
  <c r="H185" i="8"/>
  <c r="H197" i="8"/>
  <c r="H154" i="8"/>
  <c r="H160" i="8"/>
  <c r="H139" i="8" l="1"/>
  <c r="H151" i="8"/>
  <c r="H169" i="8"/>
  <c r="H205" i="8" l="1"/>
  <c r="H204" i="8"/>
  <c r="H203" i="8"/>
  <c r="H196" i="8"/>
  <c r="H195" i="8"/>
  <c r="H189" i="8"/>
  <c r="H188" i="8"/>
  <c r="H187" i="8"/>
  <c r="H186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52" i="8"/>
  <c r="H168" i="8"/>
  <c r="H167" i="8"/>
  <c r="H161" i="8"/>
  <c r="H159" i="8"/>
  <c r="H158" i="8"/>
  <c r="H157" i="8"/>
  <c r="H156" i="8"/>
  <c r="H155" i="8"/>
  <c r="H153" i="8"/>
  <c r="H150" i="8"/>
  <c r="H149" i="8"/>
  <c r="H148" i="8"/>
  <c r="H147" i="8"/>
  <c r="H146" i="8"/>
  <c r="H145" i="8"/>
  <c r="H208" i="8" l="1"/>
  <c r="H123" i="8"/>
  <c r="H198" i="8"/>
  <c r="H190" i="8"/>
  <c r="H206" i="8"/>
  <c r="H207" i="8" s="1"/>
  <c r="H162" i="8"/>
  <c r="H163" i="8" s="1"/>
  <c r="H199" i="8" l="1"/>
  <c r="H200" i="8" s="1"/>
  <c r="H191" i="8"/>
  <c r="H192" i="8" s="1"/>
  <c r="H164" i="8"/>
  <c r="H209" i="8"/>
  <c r="H107" i="8" l="1"/>
  <c r="H235" i="8" s="1"/>
</calcChain>
</file>

<file path=xl/sharedStrings.xml><?xml version="1.0" encoding="utf-8"?>
<sst xmlns="http://schemas.openxmlformats.org/spreadsheetml/2006/main" count="453" uniqueCount="200">
  <si>
    <t>4 30 2022</t>
  </si>
  <si>
    <t>CENTENNIAL PARK PHASE 2 BID PACKAGE SUBMITTAL- BID TAB</t>
  </si>
  <si>
    <t>CONTRACT ITEM NO.</t>
  </si>
  <si>
    <t>MGPEC</t>
  </si>
  <si>
    <t>CONTRACT ITEM</t>
  </si>
  <si>
    <t>UNIT</t>
  </si>
  <si>
    <t>PROJECT TOTALS</t>
  </si>
  <si>
    <t>ITEM COST</t>
  </si>
  <si>
    <t>TOTAL COST</t>
  </si>
  <si>
    <t>ITEM NO.</t>
  </si>
  <si>
    <t>MOBILIZATION</t>
  </si>
  <si>
    <t>LS</t>
  </si>
  <si>
    <t>MATERIAL TESTING</t>
  </si>
  <si>
    <t>CONSTRUCTION SURVEYING</t>
  </si>
  <si>
    <t>CONSTRUCTION TRAFFIC CONTROL, MANAGEMENT, DEVICES, FLAGGING</t>
  </si>
  <si>
    <t>IMPORT EMBANKMENT MATERIAL</t>
  </si>
  <si>
    <t>CY</t>
  </si>
  <si>
    <t>UNCLASSIFIED EXCAVATION</t>
  </si>
  <si>
    <t>EROSION CONTROL</t>
  </si>
  <si>
    <t>STORM DRAINAGE INLET PROTECTION</t>
  </si>
  <si>
    <t>EA</t>
  </si>
  <si>
    <t>TURF REINFORCMENT MAT (TRM) CDOT TYPE 3</t>
  </si>
  <si>
    <t>SF</t>
  </si>
  <si>
    <t>NON-POTABLE DISTRIBUTION - 4" C900 DISTRIBUTION PIPE &amp; FITTINGS</t>
  </si>
  <si>
    <t>LF</t>
  </si>
  <si>
    <t>NON-POTABLE DISTRIBUTION - 8" C900 DISTRIBUTION PIPE &amp; FITTINGS</t>
  </si>
  <si>
    <t>NON-POTABLE DISTRIBUTION - 4" ISOLATION VALVES</t>
  </si>
  <si>
    <t>NON-POTABLE DISTRIBUTION - 8" ISOLATION VALVES</t>
  </si>
  <si>
    <t>NON-POTABLE DISTRIBUTION - BLOWOFF ASSEMBLY</t>
  </si>
  <si>
    <t>NON-POTABLE DISTRIBUTION - AIR/VACUUM RELIEF ASSEMBLY</t>
  </si>
  <si>
    <t>NON-POTABLE DISTRIBUTION - CONNECTION TO EXISTING DISTRIBUTION PIPE</t>
  </si>
  <si>
    <t>NATIVE SEED TYPE 2 WITH HYDROMULCH</t>
  </si>
  <si>
    <t>TREE LAWN SEED MIX</t>
  </si>
  <si>
    <t>TURF SOD</t>
  </si>
  <si>
    <t>SOIL AMENDMENT (4CY/1,00SF ONLY IN TURF AND SHRUB AREAS)</t>
  </si>
  <si>
    <t>ROCK COBBLE MULCH (4"-6")</t>
  </si>
  <si>
    <t>ENGINEERED WOOD FIBER SURFACING</t>
  </si>
  <si>
    <t>POURED-IN-PLACE SURFACING (SEE NOTE BELOW)</t>
  </si>
  <si>
    <t>RIVER BOULDERS</t>
  </si>
  <si>
    <t>LANDSCAPE BOULDERS</t>
  </si>
  <si>
    <t>SHRUBS (5 GALLON)</t>
  </si>
  <si>
    <t>ORNAMENTAL GRASSES AND PERENNIALS</t>
  </si>
  <si>
    <t>TREE PROTECTION</t>
  </si>
  <si>
    <t>IRRIGATION - BASELINE IRRIGATION CONTROL SYSTEM</t>
  </si>
  <si>
    <t>IRRIGATION - 4" IRRIGATION SLEEVING</t>
  </si>
  <si>
    <t>IRRIGATION - 6" IRRIGATION SLEEVING</t>
  </si>
  <si>
    <t>IRRIGATION - 8" IRRIGATION SLEEVING</t>
  </si>
  <si>
    <t>IRRIGATION - 12" IRRIGATION SLEEVING</t>
  </si>
  <si>
    <t>IRRIGATION - 1.5" PVC CL200 IRRIGATION MAINLINE</t>
  </si>
  <si>
    <t>IRRIGATION - 2" PVC CL200 IRRIGATION MAINLINE</t>
  </si>
  <si>
    <t>IRRIGATION - 3" PVC CL200 IRRIGATION MAINLINE</t>
  </si>
  <si>
    <t>IRRIGATION - 4" PVC CL200 IRRIGATION MAINLINE</t>
  </si>
  <si>
    <t>IRRIGATION - 6" PVC CL200 IRRIGATION MAINLINE</t>
  </si>
  <si>
    <t>IRRIGATION - 2" ISOLATION GATE VALVE</t>
  </si>
  <si>
    <t>IRRIGATION - 3" ISOLATION GATE VALVE</t>
  </si>
  <si>
    <t>IRRIGATION - 4" ISOLATION GATE VALVE</t>
  </si>
  <si>
    <t>IRRIGATION - 6" ISOLATION GATE VALVE</t>
  </si>
  <si>
    <t>IRRIGATION - SPOOL PIECE</t>
  </si>
  <si>
    <t>IRRIGATION - 4" MASTER VALVE</t>
  </si>
  <si>
    <t>IRRIGATION - 4" FLOW SENSOR</t>
  </si>
  <si>
    <t>IRRIGATION - BLOWOUT ASSEMBLY</t>
  </si>
  <si>
    <t>IRRIGATION - QUICK COUPLING VALVE ASSEMBLY</t>
  </si>
  <si>
    <t>IRRIGATION - AIR VAC RELIEF VALVE</t>
  </si>
  <si>
    <t>IRRIGATION - PRESSURE TRANSDUCER</t>
  </si>
  <si>
    <t>IRRIGATION - SOIL MOISTURE SENSOR</t>
  </si>
  <si>
    <t>IRRIGATION - TWO-WIRE CABLE, INCL. GROUNDING</t>
  </si>
  <si>
    <t>IRRIGATION - 1" REMOTE CONTROL VALVE ASSEMBLY, INCL. DECODER.</t>
  </si>
  <si>
    <t>IRRIGATION - 1.5" REMOTE CONTROL VALVE ASSEMBLY, INCL. DECODER</t>
  </si>
  <si>
    <t>IRRIGATION - 2" REMOTE CONTROL VALVE ASSEMBLY, INCL. DECODER.</t>
  </si>
  <si>
    <t>IRRIGATION - 1" PVC CL200 LATERAL PIPE</t>
  </si>
  <si>
    <t>IRRIGATION - 1.25" PVC CL200 LATERAL PIPE</t>
  </si>
  <si>
    <t>IRRIGATION - 1.5" PVC CL200 LATERAL PIPE</t>
  </si>
  <si>
    <t>IRRIGATION - 2" PVC CL200 LATERAL PIPE</t>
  </si>
  <si>
    <t>IRRIGATION - 2.5" PVC CL200 LATERAL PIPE</t>
  </si>
  <si>
    <t>IRRIGATION - 3" PVC CL200 LATERAL PIPE</t>
  </si>
  <si>
    <t>IRRIGATION - POP-UP 6" SPRAY SPRINKLER ASSEMBLY</t>
  </si>
  <si>
    <t>IRRIGATION - POP-UP 12" SPRAY SPRINKLER ASSEMBLY</t>
  </si>
  <si>
    <t>IRRIGATION - POP-UP SHORT RADIUS ROTOR SPRINKLER ASSEMBLY</t>
  </si>
  <si>
    <t>IRRIGATION - POP-UP LARGE RADIUS SPRINKLER ASSEMBLY</t>
  </si>
  <si>
    <t>IRRIGATION - ROOT WATER ASSEMBLY</t>
  </si>
  <si>
    <t>IRRIGATION - 1" DRIP REMOTE CONTROL VALVE ASSEMBLY, INCL. DECODER</t>
  </si>
  <si>
    <t>IRRIGATION - 1" PVC CL200 HEADER PIPE</t>
  </si>
  <si>
    <t>IRRIGATION - INLINE DRIP TUBING</t>
  </si>
  <si>
    <t>IRRIGATION - DRIP FLUSH VALVE ASSEMBLY</t>
  </si>
  <si>
    <t>REMOVAL OF CONCRETE (TENNIS COURT &amp; LOOP AREA)</t>
  </si>
  <si>
    <t>SY</t>
  </si>
  <si>
    <t>REMOVAL OF FENCE (POOL AREA)</t>
  </si>
  <si>
    <t>AGGREGATE BASE COURSE</t>
  </si>
  <si>
    <t>TON</t>
  </si>
  <si>
    <t>CRUSHER FINES (SHELTER PADS) 6 INCHES THICK</t>
  </si>
  <si>
    <t xml:space="preserve">THICKENED EDGE CONCRETE </t>
  </si>
  <si>
    <t>WALL BOULDERS</t>
  </si>
  <si>
    <t>18 INCH HDPE PIPE (STORM)</t>
  </si>
  <si>
    <t>18 INCH HDPE FLARED END SECTION (STORM)</t>
  </si>
  <si>
    <t>18 INCH HDPE PIPE (COMPLETE IN PLACE) (STORM)</t>
  </si>
  <si>
    <t>24"X24" ADS NYLOPLAST STORM INLET</t>
  </si>
  <si>
    <t>PLAYGROUND UNDERDRAIN - 4 INCH PERFORATED PIPE</t>
  </si>
  <si>
    <t>PLAYGROUND DRYWELL</t>
  </si>
  <si>
    <t>6 FT CHAIN LINK  (AT POOL AND AROUND ELECTRICAL UNITS)</t>
  </si>
  <si>
    <t>CONCRETE MOWBAND (FOR 6 FT FENCE)</t>
  </si>
  <si>
    <t>PLAYGROUND HEADER (1'Wx2'D)</t>
  </si>
  <si>
    <t>PVC CONDUIT &amp; WIRING (TRAIL LIGHTING)</t>
  </si>
  <si>
    <t>LIGHT FIXTURES AND FOUNDATIONS (TRAIL LIGHTING)</t>
  </si>
  <si>
    <t>(2) 2 INCH PVC CONDUIT - SECURITY AND FIBER / 4 PULL BOXES</t>
  </si>
  <si>
    <t>PARK RULES SIGN</t>
  </si>
  <si>
    <t>PICNIC SHELTERS (PLAYGROUND)</t>
  </si>
  <si>
    <t>PICNIC TABLES</t>
  </si>
  <si>
    <t>BIKE RACK (PUBLIC POOL &amp; BALL FIELD LOCATIONS)</t>
  </si>
  <si>
    <t>TRASH &amp; RECYCLING RECEPTACLES</t>
  </si>
  <si>
    <t>VEHICLE TRACKING PAD</t>
  </si>
  <si>
    <t>CONCRETE WASHOUT STRUCTURE</t>
  </si>
  <si>
    <t>EROSION LOG TYPE 1 (12 INCH)</t>
  </si>
  <si>
    <t>SIDEWALK CHASE DRAIN (24 INCH WIDE)</t>
  </si>
  <si>
    <t xml:space="preserve">CONCRETE VALLEYPAN </t>
  </si>
  <si>
    <t>CONCRETE SIDEWALK (5 INCH)</t>
  </si>
  <si>
    <t>STEEL LANDSCAPE EDGER</t>
  </si>
  <si>
    <t>SUBTOTAL BASE BID</t>
  </si>
  <si>
    <t xml:space="preserve">ADD ALTERNATE #1 </t>
  </si>
  <si>
    <t>ORNAMENTAL TREES (1.5 INCH CALIPER)</t>
  </si>
  <si>
    <t>DECIDUOUS TREES (2 INCH CALIPER)</t>
  </si>
  <si>
    <t>EVERGREEN TREES (6 FOOT HEIGHT)</t>
  </si>
  <si>
    <t>REMOVAL OF FENCE</t>
  </si>
  <si>
    <t>7 FT CHAIN LINK SECURITY FENCE W/ 3 STRAND BW (ALONG ACCESS RD)</t>
  </si>
  <si>
    <t>CONCRETE MOWBAND (FOR 7 FT FENCE)</t>
  </si>
  <si>
    <t>SHADE SAILS (TENNIS COURTS LOOP)</t>
  </si>
  <si>
    <t>PICNIC SHELTERS (SKATE PARK)</t>
  </si>
  <si>
    <t>SHADE SAILS (TENNIS COURTS BOULEVARD)</t>
  </si>
  <si>
    <t>SUBTOTAL ALT 1</t>
  </si>
  <si>
    <t>ADD ALTERNATE #2 - Northwest Trail Connection</t>
  </si>
  <si>
    <t>CLEAR AND GRUB</t>
  </si>
  <si>
    <t>REMOVE EXISTING CHAINLINK FENCE</t>
  </si>
  <si>
    <t xml:space="preserve">CRUSHER FINES </t>
  </si>
  <si>
    <t>7 FT CHAIN LINK SECURITY FENCE W/ 3 STRAND BW AND GATE</t>
  </si>
  <si>
    <t>CONCRETE MOWBAND AT NW TRAIL SECURITY FENCE</t>
  </si>
  <si>
    <t>RETAINING WALL (LANDSCAPE BLOCK)</t>
  </si>
  <si>
    <t>SUBTOTAL ALT 2</t>
  </si>
  <si>
    <t>AVI PC, BHA DESIGN, INC., AQUA ENGINEERING, G2 CONSULTING ENGINEERS</t>
  </si>
  <si>
    <t>CENTENNIAL PARK PHASE 2 95% SUBMITTAL - ENGINEER'S ESTIMATE</t>
  </si>
  <si>
    <t>LANDSCAPE IMPROVEMENTS</t>
  </si>
  <si>
    <t>NATIVE SEED WITH HYDROMULCH</t>
  </si>
  <si>
    <t>SALT TOLERANT NATIVE SEED WITH HYDROMULCH</t>
  </si>
  <si>
    <t>SOIL AMENDMENT (4CY/1,00SF IN TURF AND SHRUB AREAS)</t>
  </si>
  <si>
    <t>WOOD MULCH</t>
  </si>
  <si>
    <t>8" DISTRIBUTION PIPING (INCL. FITTINGS, VALVES, AND SLEEVES)</t>
  </si>
  <si>
    <t>IRRIGATION</t>
  </si>
  <si>
    <t>CRUSHER FINES</t>
  </si>
  <si>
    <t>SILT LOG (12 INCH)</t>
  </si>
  <si>
    <t xml:space="preserve">SUBTOTAL  </t>
  </si>
  <si>
    <t xml:space="preserve">CONTIGENCY 15%  </t>
  </si>
  <si>
    <t xml:space="preserve">TOTAL  </t>
  </si>
  <si>
    <t>PLAYGROUND AND SIDEWALKS</t>
  </si>
  <si>
    <t>CLEARING AND GRUBBING</t>
  </si>
  <si>
    <t>UNCLASSIFIED EXCAVATION (COMPLETE IN PLACE)</t>
  </si>
  <si>
    <t>TOPSOIL (IMPORT)</t>
  </si>
  <si>
    <t>STONE STEPS</t>
  </si>
  <si>
    <t>THICKENED EDGE</t>
  </si>
  <si>
    <t>ENTRY GATEWAYS</t>
  </si>
  <si>
    <t>TRAIL LIGHTING</t>
  </si>
  <si>
    <t>PARK ID SIGN</t>
  </si>
  <si>
    <t>BENCH</t>
  </si>
  <si>
    <t>BIKE RACK</t>
  </si>
  <si>
    <t>BARBED WIRE FENCE</t>
  </si>
  <si>
    <t>PLAY EQUIPMENT</t>
  </si>
  <si>
    <t>8'x5" CONCRETE SIDEWALK W/ 8" BARRIER CURB</t>
  </si>
  <si>
    <t>TENNIS COURT</t>
  </si>
  <si>
    <t>SHADE SAILS (TENNIS COURTS PLAZA)</t>
  </si>
  <si>
    <t>SHADE SAILS (TENNIS COURTS BOULEVARD) (ALTERNATE)</t>
  </si>
  <si>
    <t>BLEACHERS (EAST SIDE OF TENNIS COURTS)</t>
  </si>
  <si>
    <t>OVERHEAD</t>
  </si>
  <si>
    <t>TRAFFIC CONTROL, MANAGEMENT, DEVICES, FLAGGING</t>
  </si>
  <si>
    <t>PHASE 2 SUBTOTAL</t>
  </si>
  <si>
    <t>NOTES:</t>
  </si>
  <si>
    <r>
      <t xml:space="preserve">1) MGPEC:  Metropolitan Government Pavement Engineers Council Standard and Construciton Specifications.  </t>
    </r>
    <r>
      <rPr>
        <b/>
        <u/>
        <sz val="12"/>
        <rFont val="Arial"/>
        <family val="2"/>
      </rPr>
      <t xml:space="preserve">http://www.mgpec.org/mgpec-specifications.html </t>
    </r>
  </si>
  <si>
    <t>2) Estimate based on conceptual layout and can be revised as design iterations continue.</t>
  </si>
  <si>
    <t>3) Pump System does not include electrical or pond earthwork / excavation / grading / lining / walls.</t>
  </si>
  <si>
    <t>4) Overhead includes Mobilization, Construction Surveying, Traffic Control, Management, Devices, and Flagging.</t>
  </si>
  <si>
    <t>ADD ALTERNATE #3 - Playground Equipment &amp; P.I.P. Surfacing</t>
  </si>
  <si>
    <t>SPRIG STRUCTURE FOR AGE 2-5</t>
  </si>
  <si>
    <t>LOG BALANCE BEAM, W. 3 LOG STEPPERS</t>
  </si>
  <si>
    <t>OODLE SWING</t>
  </si>
  <si>
    <t>WE-GO-ROUND HDG W/PERF PANELS, 2 SEATS</t>
  </si>
  <si>
    <t>DOUBLE SLIDE 40", HILL SLIDE W. SQUARE DECK</t>
  </si>
  <si>
    <t>TREETOPS STRUCTURE FOR AGE 5-12</t>
  </si>
  <si>
    <t>LOG CRAWL TUNNEL</t>
  </si>
  <si>
    <t>SINGLE POST SWING, 2 BAY, 4 BELT SEATS</t>
  </si>
  <si>
    <t>LEAF BIKE RACK</t>
  </si>
  <si>
    <t>POURED-IN-PLACE</t>
  </si>
  <si>
    <t>PLAYGROUND GATEWAYS (SET OF TWO)</t>
  </si>
  <si>
    <t>BANKSHOT BASKETBALL HOOPS AND STRIPING</t>
  </si>
  <si>
    <t>SUBTOTAL ALT 3</t>
  </si>
  <si>
    <t>TOTAL BID</t>
  </si>
  <si>
    <t>Total Bid (written out):</t>
  </si>
  <si>
    <t> </t>
  </si>
  <si>
    <t>Vendor Name:</t>
  </si>
  <si>
    <t>Authorized Signature:</t>
  </si>
  <si>
    <t>Print Name:</t>
  </si>
  <si>
    <t>Phone Number:</t>
  </si>
  <si>
    <t>Fax Number:</t>
  </si>
  <si>
    <t>Email Address: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</si>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</sst>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0"/>
      <color rgb="FF000000"/>
      <name val="Times New Roman"/>
      <family val="1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93">
    <xf numFmtId="0" fontId="0" fillId="0" borderId="0" xfId="0"/>
    <xf numFmtId="0" fontId="1" fillId="2" borderId="0" xfId="0" applyFont="1" applyFill="1"/>
    <xf numFmtId="4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1" fillId="2" borderId="0" xfId="0" applyFont="1" applyFill="1" applyAlignment="1">
      <alignment horizontal="left"/>
    </xf>
    <xf numFmtId="1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/>
    <xf numFmtId="0" fontId="1" fillId="2" borderId="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/>
    </xf>
    <xf numFmtId="44" fontId="1" fillId="2" borderId="9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44" fontId="1" fillId="2" borderId="14" xfId="0" applyNumberFormat="1" applyFont="1" applyFill="1" applyBorder="1" applyAlignment="1">
      <alignment horizontal="center" vertical="center"/>
    </xf>
    <xf numFmtId="44" fontId="1" fillId="2" borderId="14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/>
    </xf>
    <xf numFmtId="44" fontId="1" fillId="2" borderId="13" xfId="0" applyNumberFormat="1" applyFont="1" applyFill="1" applyBorder="1" applyAlignment="1">
      <alignment horizontal="center" vertical="center"/>
    </xf>
    <xf numFmtId="44" fontId="1" fillId="2" borderId="1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" fillId="2" borderId="6" xfId="0" applyFont="1" applyFill="1" applyBorder="1"/>
    <xf numFmtId="0" fontId="1" fillId="2" borderId="8" xfId="0" applyFont="1" applyFill="1" applyBorder="1"/>
    <xf numFmtId="44" fontId="1" fillId="2" borderId="2" xfId="0" applyNumberFormat="1" applyFont="1" applyFill="1" applyBorder="1"/>
    <xf numFmtId="0" fontId="1" fillId="2" borderId="11" xfId="0" applyFont="1" applyFill="1" applyBorder="1"/>
    <xf numFmtId="44" fontId="1" fillId="2" borderId="4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44" fontId="1" fillId="2" borderId="2" xfId="0" applyNumberFormat="1" applyFont="1" applyFill="1" applyBorder="1" applyAlignment="1">
      <alignment horizontal="center" vertical="center" wrapText="1"/>
    </xf>
    <xf numFmtId="44" fontId="1" fillId="2" borderId="4" xfId="0" applyNumberFormat="1" applyFont="1" applyFill="1" applyBorder="1"/>
    <xf numFmtId="44" fontId="1" fillId="2" borderId="17" xfId="0" applyNumberFormat="1" applyFont="1" applyFill="1" applyBorder="1"/>
    <xf numFmtId="0" fontId="1" fillId="2" borderId="14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44" fontId="1" fillId="4" borderId="9" xfId="0" applyNumberFormat="1" applyFont="1" applyFill="1" applyBorder="1" applyAlignment="1">
      <alignment horizontal="center" vertical="center"/>
    </xf>
    <xf numFmtId="44" fontId="1" fillId="4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/>
    </xf>
    <xf numFmtId="44" fontId="1" fillId="4" borderId="13" xfId="0" applyNumberFormat="1" applyFont="1" applyFill="1" applyBorder="1" applyAlignment="1">
      <alignment horizontal="center" vertical="center"/>
    </xf>
    <xf numFmtId="44" fontId="1" fillId="4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44" fontId="1" fillId="2" borderId="18" xfId="0" applyNumberFormat="1" applyFont="1" applyFill="1" applyBorder="1" applyAlignment="1">
      <alignment horizontal="center" vertical="center"/>
    </xf>
    <xf numFmtId="44" fontId="1" fillId="2" borderId="18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/>
    </xf>
    <xf numFmtId="1" fontId="1" fillId="5" borderId="10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44" fontId="1" fillId="5" borderId="9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3" fontId="1" fillId="5" borderId="9" xfId="0" applyNumberFormat="1" applyFont="1" applyFill="1" applyBorder="1" applyAlignment="1">
      <alignment horizontal="center" vertical="center" wrapText="1"/>
    </xf>
    <xf numFmtId="44" fontId="1" fillId="5" borderId="9" xfId="0" applyNumberFormat="1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left" vertical="center" wrapText="1"/>
    </xf>
    <xf numFmtId="44" fontId="1" fillId="5" borderId="14" xfId="0" applyNumberFormat="1" applyFont="1" applyFill="1" applyBorder="1" applyAlignment="1">
      <alignment horizontal="center" vertical="center"/>
    </xf>
    <xf numFmtId="44" fontId="1" fillId="0" borderId="19" xfId="0" applyNumberFormat="1" applyFont="1" applyBorder="1" applyAlignment="1">
      <alignment horizontal="center" vertical="center"/>
    </xf>
    <xf numFmtId="0" fontId="1" fillId="5" borderId="0" xfId="0" applyFont="1" applyFill="1"/>
    <xf numFmtId="0" fontId="6" fillId="5" borderId="0" xfId="0" applyFont="1" applyFill="1"/>
    <xf numFmtId="44" fontId="1" fillId="0" borderId="22" xfId="0" applyNumberFormat="1" applyFont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 wrapText="1"/>
    </xf>
    <xf numFmtId="1" fontId="8" fillId="5" borderId="9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center" vertical="center"/>
    </xf>
    <xf numFmtId="3" fontId="8" fillId="5" borderId="12" xfId="0" applyNumberFormat="1" applyFont="1" applyFill="1" applyBorder="1" applyAlignment="1">
      <alignment horizontal="center" vertical="center" wrapText="1"/>
    </xf>
    <xf numFmtId="44" fontId="8" fillId="5" borderId="12" xfId="0" applyNumberFormat="1" applyFont="1" applyFill="1" applyBorder="1" applyAlignment="1">
      <alignment horizontal="center" vertical="center"/>
    </xf>
    <xf numFmtId="44" fontId="8" fillId="5" borderId="9" xfId="0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/>
    </xf>
    <xf numFmtId="3" fontId="8" fillId="5" borderId="19" xfId="0" applyNumberFormat="1" applyFont="1" applyFill="1" applyBorder="1" applyAlignment="1">
      <alignment horizontal="center" vertical="center" wrapText="1"/>
    </xf>
    <xf numFmtId="44" fontId="8" fillId="5" borderId="19" xfId="0" applyNumberFormat="1" applyFont="1" applyFill="1" applyBorder="1" applyAlignment="1">
      <alignment horizontal="center" vertical="center"/>
    </xf>
    <xf numFmtId="3" fontId="8" fillId="5" borderId="9" xfId="0" applyNumberFormat="1" applyFont="1" applyFill="1" applyBorder="1" applyAlignment="1">
      <alignment horizontal="center" vertical="center" wrapText="1"/>
    </xf>
    <xf numFmtId="44" fontId="8" fillId="5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4" fontId="8" fillId="0" borderId="9" xfId="0" applyNumberFormat="1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/>
    </xf>
    <xf numFmtId="3" fontId="8" fillId="5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44" fontId="1" fillId="5" borderId="12" xfId="0" applyNumberFormat="1" applyFont="1" applyFill="1" applyBorder="1" applyAlignment="1">
      <alignment horizontal="center" vertical="center" wrapText="1"/>
    </xf>
    <xf numFmtId="44" fontId="1" fillId="0" borderId="22" xfId="0" applyNumberFormat="1" applyFont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 wrapText="1"/>
    </xf>
    <xf numFmtId="44" fontId="1" fillId="5" borderId="14" xfId="0" applyNumberFormat="1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1" fillId="5" borderId="13" xfId="0" applyNumberFormat="1" applyFont="1" applyFill="1" applyBorder="1" applyAlignment="1">
      <alignment horizontal="center" vertical="center"/>
    </xf>
    <xf numFmtId="1" fontId="1" fillId="5" borderId="27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center" vertical="center"/>
    </xf>
    <xf numFmtId="44" fontId="1" fillId="5" borderId="13" xfId="0" applyNumberFormat="1" applyFont="1" applyFill="1" applyBorder="1" applyAlignment="1">
      <alignment horizontal="center" vertical="center"/>
    </xf>
    <xf numFmtId="44" fontId="1" fillId="5" borderId="13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1" fillId="7" borderId="21" xfId="0" applyFont="1" applyFill="1" applyBorder="1" applyAlignment="1">
      <alignment wrapText="1"/>
    </xf>
    <xf numFmtId="0" fontId="6" fillId="7" borderId="21" xfId="0" applyFont="1" applyFill="1" applyBorder="1" applyAlignment="1">
      <alignment wrapText="1"/>
    </xf>
    <xf numFmtId="0" fontId="3" fillId="6" borderId="4" xfId="0" applyFont="1" applyFill="1" applyBorder="1" applyAlignment="1">
      <alignment horizontal="right" vertical="center"/>
    </xf>
    <xf numFmtId="44" fontId="3" fillId="6" borderId="4" xfId="0" applyNumberFormat="1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right" vertical="center"/>
    </xf>
    <xf numFmtId="44" fontId="3" fillId="6" borderId="3" xfId="0" applyNumberFormat="1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left" vertical="center" wrapText="1"/>
    </xf>
    <xf numFmtId="0" fontId="8" fillId="5" borderId="28" xfId="0" applyFont="1" applyFill="1" applyBorder="1" applyAlignment="1">
      <alignment horizontal="center" vertical="center"/>
    </xf>
    <xf numFmtId="3" fontId="8" fillId="5" borderId="28" xfId="0" applyNumberFormat="1" applyFont="1" applyFill="1" applyBorder="1" applyAlignment="1">
      <alignment horizontal="center" vertical="center" wrapText="1"/>
    </xf>
    <xf numFmtId="44" fontId="8" fillId="5" borderId="28" xfId="0" applyNumberFormat="1" applyFont="1" applyFill="1" applyBorder="1" applyAlignment="1">
      <alignment horizontal="center" vertical="center"/>
    </xf>
    <xf numFmtId="44" fontId="8" fillId="5" borderId="28" xfId="0" applyNumberFormat="1" applyFont="1" applyFill="1" applyBorder="1" applyAlignment="1">
      <alignment horizontal="center" vertical="center" wrapText="1"/>
    </xf>
    <xf numFmtId="44" fontId="1" fillId="5" borderId="28" xfId="0" applyNumberFormat="1" applyFont="1" applyFill="1" applyBorder="1" applyAlignment="1">
      <alignment horizontal="center" vertical="center"/>
    </xf>
    <xf numFmtId="44" fontId="1" fillId="5" borderId="28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6" borderId="2" xfId="0" applyFont="1" applyFill="1" applyBorder="1"/>
    <xf numFmtId="0" fontId="9" fillId="2" borderId="0" xfId="0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8" fillId="4" borderId="13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8" xfId="0" applyFont="1" applyFill="1" applyBorder="1"/>
    <xf numFmtId="3" fontId="8" fillId="2" borderId="13" xfId="0" applyNumberFormat="1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4" borderId="12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8" fillId="5" borderId="13" xfId="0" applyNumberFormat="1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7" fillId="2" borderId="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570"/>
  <sheetViews>
    <sheetView showGridLines="0" tabSelected="1" topLeftCell="A48" zoomScale="70" zoomScaleNormal="70" workbookViewId="0">
      <selection activeCell="G101" sqref="G101"/>
    </sheetView>
  </sheetViews>
  <sheetFormatPr defaultRowHeight="15.75"/>
  <cols>
    <col min="1" max="1" width="4" style="1" customWidth="1"/>
    <col min="2" max="2" width="27.28515625" style="3" customWidth="1"/>
    <col min="3" max="3" width="14.7109375" style="3" customWidth="1"/>
    <col min="4" max="4" width="88.85546875" style="1" customWidth="1"/>
    <col min="5" max="5" width="12.140625" style="3" customWidth="1"/>
    <col min="6" max="6" width="23.7109375" style="155" customWidth="1"/>
    <col min="7" max="7" width="29.140625" style="3" customWidth="1"/>
    <col min="8" max="8" width="22.85546875" style="3" customWidth="1"/>
    <col min="9" max="9" width="12.140625" style="1" customWidth="1"/>
    <col min="10" max="10" width="12.28515625" style="1" customWidth="1"/>
    <col min="11" max="16384" width="9.140625" style="1"/>
  </cols>
  <sheetData>
    <row r="2" spans="2:9">
      <c r="B2" s="3" t="s">
        <v>0</v>
      </c>
    </row>
    <row r="3" spans="2:9" ht="13.5" customHeight="1" thickBot="1"/>
    <row r="4" spans="2:9" ht="18.75" thickBot="1">
      <c r="B4" s="190" t="s">
        <v>1</v>
      </c>
      <c r="C4" s="191"/>
      <c r="D4" s="191"/>
      <c r="E4" s="191"/>
      <c r="F4" s="191"/>
      <c r="G4" s="191"/>
      <c r="H4" s="192"/>
    </row>
    <row r="5" spans="2:9">
      <c r="B5" s="7"/>
      <c r="C5" s="7"/>
      <c r="E5" s="1"/>
      <c r="F5" s="156"/>
    </row>
    <row r="6" spans="2:9">
      <c r="B6" s="181" t="s">
        <v>2</v>
      </c>
      <c r="C6" s="122" t="s">
        <v>3</v>
      </c>
      <c r="D6" s="181" t="s">
        <v>4</v>
      </c>
      <c r="E6" s="183" t="s">
        <v>5</v>
      </c>
      <c r="F6" s="185" t="s">
        <v>6</v>
      </c>
      <c r="G6" s="181" t="s">
        <v>7</v>
      </c>
      <c r="H6" s="187" t="s">
        <v>8</v>
      </c>
    </row>
    <row r="7" spans="2:9">
      <c r="B7" s="182"/>
      <c r="C7" s="123" t="s">
        <v>9</v>
      </c>
      <c r="D7" s="182"/>
      <c r="E7" s="184"/>
      <c r="F7" s="186"/>
      <c r="G7" s="182"/>
      <c r="H7" s="188"/>
    </row>
    <row r="8" spans="2:9" ht="15.75" customHeight="1">
      <c r="B8" s="80">
        <v>1010</v>
      </c>
      <c r="C8" s="81"/>
      <c r="D8" s="82" t="s">
        <v>10</v>
      </c>
      <c r="E8" s="83" t="s">
        <v>11</v>
      </c>
      <c r="F8" s="84">
        <v>1</v>
      </c>
      <c r="G8" s="85"/>
      <c r="H8" s="86"/>
    </row>
    <row r="9" spans="2:9" ht="15.75" customHeight="1">
      <c r="B9" s="80">
        <v>1010</v>
      </c>
      <c r="C9" s="81"/>
      <c r="D9" s="82" t="s">
        <v>12</v>
      </c>
      <c r="E9" s="87" t="s">
        <v>11</v>
      </c>
      <c r="F9" s="88">
        <v>1</v>
      </c>
      <c r="G9" s="89"/>
      <c r="H9" s="86"/>
    </row>
    <row r="10" spans="2:9" ht="15.75" customHeight="1">
      <c r="B10" s="80">
        <v>1010</v>
      </c>
      <c r="C10" s="81"/>
      <c r="D10" s="82" t="s">
        <v>13</v>
      </c>
      <c r="E10" s="78" t="s">
        <v>11</v>
      </c>
      <c r="F10" s="90">
        <v>1</v>
      </c>
      <c r="G10" s="91"/>
      <c r="H10" s="86"/>
      <c r="I10" s="74"/>
    </row>
    <row r="11" spans="2:9" ht="15.75" customHeight="1">
      <c r="B11" s="80">
        <v>1010</v>
      </c>
      <c r="C11" s="81"/>
      <c r="D11" s="82" t="s">
        <v>14</v>
      </c>
      <c r="E11" s="78" t="s">
        <v>11</v>
      </c>
      <c r="F11" s="90">
        <v>1</v>
      </c>
      <c r="G11" s="91"/>
      <c r="H11" s="86"/>
      <c r="I11" s="74"/>
    </row>
    <row r="12" spans="2:9" ht="15.75" customHeight="1">
      <c r="B12" s="80">
        <v>2203</v>
      </c>
      <c r="C12" s="81"/>
      <c r="D12" s="82" t="s">
        <v>15</v>
      </c>
      <c r="E12" s="78" t="s">
        <v>16</v>
      </c>
      <c r="F12" s="90">
        <v>1500</v>
      </c>
      <c r="G12" s="91"/>
      <c r="H12" s="86"/>
      <c r="I12" s="74"/>
    </row>
    <row r="13" spans="2:9" ht="15.75" customHeight="1">
      <c r="B13" s="80">
        <v>2203</v>
      </c>
      <c r="C13" s="81"/>
      <c r="D13" s="82" t="s">
        <v>17</v>
      </c>
      <c r="E13" s="78" t="s">
        <v>16</v>
      </c>
      <c r="F13" s="90">
        <v>544</v>
      </c>
      <c r="G13" s="91"/>
      <c r="H13" s="86"/>
      <c r="I13" s="75"/>
    </row>
    <row r="14" spans="2:9" ht="15.75" customHeight="1">
      <c r="B14" s="80">
        <v>2208</v>
      </c>
      <c r="C14" s="81"/>
      <c r="D14" s="82" t="s">
        <v>18</v>
      </c>
      <c r="E14" s="78" t="s">
        <v>11</v>
      </c>
      <c r="F14" s="90">
        <v>1</v>
      </c>
      <c r="G14" s="91"/>
      <c r="H14" s="86"/>
      <c r="I14" s="74"/>
    </row>
    <row r="15" spans="2:9" ht="15.75" customHeight="1">
      <c r="B15" s="80">
        <v>2208</v>
      </c>
      <c r="C15" s="81"/>
      <c r="D15" s="82" t="s">
        <v>19</v>
      </c>
      <c r="E15" s="78" t="s">
        <v>20</v>
      </c>
      <c r="F15" s="90">
        <v>6</v>
      </c>
      <c r="G15" s="91"/>
      <c r="H15" s="86"/>
    </row>
    <row r="16" spans="2:9" ht="15.75" customHeight="1">
      <c r="B16" s="80">
        <v>2208</v>
      </c>
      <c r="C16" s="81"/>
      <c r="D16" s="82" t="s">
        <v>21</v>
      </c>
      <c r="E16" s="78" t="s">
        <v>22</v>
      </c>
      <c r="F16" s="90">
        <v>150</v>
      </c>
      <c r="G16" s="91"/>
      <c r="H16" s="86"/>
    </row>
    <row r="17" spans="2:8" ht="15.75" customHeight="1">
      <c r="B17" s="80">
        <v>2210</v>
      </c>
      <c r="C17" s="81"/>
      <c r="D17" s="82" t="s">
        <v>23</v>
      </c>
      <c r="E17" s="78" t="s">
        <v>24</v>
      </c>
      <c r="F17" s="90">
        <v>80</v>
      </c>
      <c r="G17" s="91"/>
      <c r="H17" s="86"/>
    </row>
    <row r="18" spans="2:8" ht="15.75" customHeight="1">
      <c r="B18" s="80">
        <v>2210</v>
      </c>
      <c r="C18" s="81"/>
      <c r="D18" s="82" t="s">
        <v>25</v>
      </c>
      <c r="E18" s="78" t="s">
        <v>24</v>
      </c>
      <c r="F18" s="90">
        <v>670</v>
      </c>
      <c r="G18" s="91"/>
      <c r="H18" s="86"/>
    </row>
    <row r="19" spans="2:8" ht="15.75" customHeight="1">
      <c r="B19" s="80">
        <v>2210</v>
      </c>
      <c r="C19" s="81"/>
      <c r="D19" s="82" t="s">
        <v>26</v>
      </c>
      <c r="E19" s="78" t="s">
        <v>20</v>
      </c>
      <c r="F19" s="90">
        <v>1</v>
      </c>
      <c r="G19" s="91"/>
      <c r="H19" s="86"/>
    </row>
    <row r="20" spans="2:8" ht="15.75" customHeight="1">
      <c r="B20" s="80">
        <v>2210</v>
      </c>
      <c r="C20" s="81"/>
      <c r="D20" s="82" t="s">
        <v>27</v>
      </c>
      <c r="E20" s="78" t="s">
        <v>20</v>
      </c>
      <c r="F20" s="90">
        <v>2</v>
      </c>
      <c r="G20" s="91"/>
      <c r="H20" s="86"/>
    </row>
    <row r="21" spans="2:8" ht="15.75" customHeight="1">
      <c r="B21" s="80">
        <v>2210</v>
      </c>
      <c r="C21" s="81"/>
      <c r="D21" s="82" t="s">
        <v>28</v>
      </c>
      <c r="E21" s="78" t="s">
        <v>20</v>
      </c>
      <c r="F21" s="90">
        <v>2</v>
      </c>
      <c r="G21" s="91"/>
      <c r="H21" s="86"/>
    </row>
    <row r="22" spans="2:8" ht="15.75" customHeight="1">
      <c r="B22" s="80">
        <v>2210</v>
      </c>
      <c r="C22" s="81"/>
      <c r="D22" s="82" t="s">
        <v>29</v>
      </c>
      <c r="E22" s="78" t="s">
        <v>20</v>
      </c>
      <c r="F22" s="90">
        <v>1</v>
      </c>
      <c r="G22" s="91"/>
      <c r="H22" s="86"/>
    </row>
    <row r="23" spans="2:8" ht="15.75" customHeight="1">
      <c r="B23" s="80">
        <v>2210</v>
      </c>
      <c r="C23" s="81"/>
      <c r="D23" s="82" t="s">
        <v>30</v>
      </c>
      <c r="E23" s="78" t="s">
        <v>20</v>
      </c>
      <c r="F23" s="90">
        <v>2</v>
      </c>
      <c r="G23" s="91"/>
      <c r="H23" s="86"/>
    </row>
    <row r="24" spans="2:8" ht="15.75" customHeight="1">
      <c r="B24" s="80">
        <v>2212</v>
      </c>
      <c r="C24" s="81"/>
      <c r="D24" s="82" t="s">
        <v>31</v>
      </c>
      <c r="E24" s="78" t="s">
        <v>22</v>
      </c>
      <c r="F24" s="90">
        <v>80700</v>
      </c>
      <c r="G24" s="91"/>
      <c r="H24" s="86"/>
    </row>
    <row r="25" spans="2:8" ht="15.75" customHeight="1">
      <c r="B25" s="80">
        <v>2212</v>
      </c>
      <c r="C25" s="81"/>
      <c r="D25" s="82" t="s">
        <v>32</v>
      </c>
      <c r="E25" s="78" t="s">
        <v>22</v>
      </c>
      <c r="F25" s="90">
        <v>15000</v>
      </c>
      <c r="G25" s="91"/>
      <c r="H25" s="86"/>
    </row>
    <row r="26" spans="2:8" ht="15.75" customHeight="1">
      <c r="B26" s="80">
        <v>2212</v>
      </c>
      <c r="C26" s="81"/>
      <c r="D26" s="82" t="s">
        <v>33</v>
      </c>
      <c r="E26" s="78" t="s">
        <v>22</v>
      </c>
      <c r="F26" s="90">
        <v>94750</v>
      </c>
      <c r="G26" s="91"/>
      <c r="H26" s="86"/>
    </row>
    <row r="27" spans="2:8" ht="15.75" customHeight="1">
      <c r="B27" s="80">
        <v>2212</v>
      </c>
      <c r="C27" s="81"/>
      <c r="D27" s="82" t="s">
        <v>34</v>
      </c>
      <c r="E27" s="78" t="s">
        <v>16</v>
      </c>
      <c r="F27" s="90">
        <v>418</v>
      </c>
      <c r="G27" s="91"/>
      <c r="H27" s="86"/>
    </row>
    <row r="28" spans="2:8" ht="15.75" customHeight="1">
      <c r="B28" s="80">
        <v>2213</v>
      </c>
      <c r="C28" s="81"/>
      <c r="D28" s="82" t="s">
        <v>35</v>
      </c>
      <c r="E28" s="78" t="s">
        <v>22</v>
      </c>
      <c r="F28" s="90">
        <v>16440</v>
      </c>
      <c r="G28" s="91"/>
      <c r="H28" s="86"/>
    </row>
    <row r="29" spans="2:8" ht="15.75" customHeight="1">
      <c r="B29" s="80">
        <v>2213</v>
      </c>
      <c r="C29" s="81"/>
      <c r="D29" s="82" t="s">
        <v>36</v>
      </c>
      <c r="E29" s="78" t="s">
        <v>22</v>
      </c>
      <c r="F29" s="90">
        <v>7500</v>
      </c>
      <c r="G29" s="91"/>
      <c r="H29" s="86"/>
    </row>
    <row r="30" spans="2:8" ht="15.75" customHeight="1">
      <c r="B30" s="80">
        <v>2213</v>
      </c>
      <c r="C30" s="81"/>
      <c r="D30" s="82" t="s">
        <v>37</v>
      </c>
      <c r="E30" s="78" t="s">
        <v>22</v>
      </c>
      <c r="F30" s="90">
        <v>1250</v>
      </c>
      <c r="G30" s="91"/>
      <c r="H30" s="86"/>
    </row>
    <row r="31" spans="2:8" ht="15.75" customHeight="1">
      <c r="B31" s="80">
        <v>2213</v>
      </c>
      <c r="C31" s="81"/>
      <c r="D31" s="82" t="s">
        <v>38</v>
      </c>
      <c r="E31" s="78" t="s">
        <v>20</v>
      </c>
      <c r="F31" s="90">
        <v>10</v>
      </c>
      <c r="G31" s="91"/>
      <c r="H31" s="86"/>
    </row>
    <row r="32" spans="2:8" ht="15.75" customHeight="1">
      <c r="B32" s="80">
        <v>2213</v>
      </c>
      <c r="C32" s="81"/>
      <c r="D32" s="82" t="s">
        <v>39</v>
      </c>
      <c r="E32" s="78" t="s">
        <v>20</v>
      </c>
      <c r="F32" s="90">
        <v>25</v>
      </c>
      <c r="G32" s="91"/>
      <c r="H32" s="86"/>
    </row>
    <row r="33" spans="2:8" ht="15.75" customHeight="1">
      <c r="B33" s="80">
        <v>2214</v>
      </c>
      <c r="C33" s="81"/>
      <c r="D33" s="82" t="s">
        <v>40</v>
      </c>
      <c r="E33" s="78" t="s">
        <v>20</v>
      </c>
      <c r="F33" s="90">
        <v>199</v>
      </c>
      <c r="G33" s="91"/>
      <c r="H33" s="86"/>
    </row>
    <row r="34" spans="2:8">
      <c r="B34" s="80">
        <v>2214</v>
      </c>
      <c r="C34" s="81"/>
      <c r="D34" s="82" t="s">
        <v>41</v>
      </c>
      <c r="E34" s="78" t="s">
        <v>20</v>
      </c>
      <c r="F34" s="90">
        <v>192</v>
      </c>
      <c r="G34" s="91"/>
      <c r="H34" s="86"/>
    </row>
    <row r="35" spans="2:8">
      <c r="B35" s="80">
        <v>2214</v>
      </c>
      <c r="C35" s="81"/>
      <c r="D35" s="82" t="s">
        <v>42</v>
      </c>
      <c r="E35" s="78" t="s">
        <v>20</v>
      </c>
      <c r="F35" s="90">
        <v>42</v>
      </c>
      <c r="G35" s="91"/>
      <c r="H35" s="86"/>
    </row>
    <row r="36" spans="2:8">
      <c r="B36" s="80">
        <v>2214</v>
      </c>
      <c r="C36" s="81"/>
      <c r="D36" s="82" t="s">
        <v>43</v>
      </c>
      <c r="E36" s="78" t="s">
        <v>20</v>
      </c>
      <c r="F36" s="90">
        <v>1</v>
      </c>
      <c r="G36" s="91"/>
      <c r="H36" s="86"/>
    </row>
    <row r="37" spans="2:8">
      <c r="B37" s="80">
        <v>2214</v>
      </c>
      <c r="C37" s="81"/>
      <c r="D37" s="82" t="s">
        <v>44</v>
      </c>
      <c r="E37" s="78" t="s">
        <v>24</v>
      </c>
      <c r="F37" s="90">
        <v>170</v>
      </c>
      <c r="G37" s="91"/>
      <c r="H37" s="86"/>
    </row>
    <row r="38" spans="2:8">
      <c r="B38" s="80">
        <v>2214</v>
      </c>
      <c r="C38" s="81"/>
      <c r="D38" s="82" t="s">
        <v>45</v>
      </c>
      <c r="E38" s="78" t="s">
        <v>24</v>
      </c>
      <c r="F38" s="90">
        <v>40</v>
      </c>
      <c r="G38" s="91"/>
      <c r="H38" s="86"/>
    </row>
    <row r="39" spans="2:8">
      <c r="B39" s="80">
        <v>2214</v>
      </c>
      <c r="C39" s="81"/>
      <c r="D39" s="82" t="s">
        <v>46</v>
      </c>
      <c r="E39" s="78" t="s">
        <v>24</v>
      </c>
      <c r="F39" s="90">
        <v>80</v>
      </c>
      <c r="G39" s="91"/>
      <c r="H39" s="86"/>
    </row>
    <row r="40" spans="2:8">
      <c r="B40" s="80">
        <v>2214</v>
      </c>
      <c r="C40" s="81"/>
      <c r="D40" s="82" t="s">
        <v>47</v>
      </c>
      <c r="E40" s="78" t="s">
        <v>24</v>
      </c>
      <c r="F40" s="90">
        <v>170</v>
      </c>
      <c r="G40" s="91"/>
      <c r="H40" s="86"/>
    </row>
    <row r="41" spans="2:8">
      <c r="B41" s="80">
        <v>2214</v>
      </c>
      <c r="C41" s="81"/>
      <c r="D41" s="82" t="s">
        <v>48</v>
      </c>
      <c r="E41" s="78" t="s">
        <v>24</v>
      </c>
      <c r="F41" s="90">
        <v>250</v>
      </c>
      <c r="G41" s="91"/>
      <c r="H41" s="86"/>
    </row>
    <row r="42" spans="2:8">
      <c r="B42" s="80">
        <v>2214</v>
      </c>
      <c r="C42" s="81"/>
      <c r="D42" s="82" t="s">
        <v>49</v>
      </c>
      <c r="E42" s="78" t="s">
        <v>24</v>
      </c>
      <c r="F42" s="90">
        <v>60</v>
      </c>
      <c r="G42" s="91"/>
      <c r="H42" s="86"/>
    </row>
    <row r="43" spans="2:8">
      <c r="B43" s="80">
        <v>2214</v>
      </c>
      <c r="C43" s="81"/>
      <c r="D43" s="82" t="s">
        <v>50</v>
      </c>
      <c r="E43" s="78" t="s">
        <v>24</v>
      </c>
      <c r="F43" s="90">
        <v>1000</v>
      </c>
      <c r="G43" s="91"/>
      <c r="H43" s="86"/>
    </row>
    <row r="44" spans="2:8">
      <c r="B44" s="80">
        <v>2214</v>
      </c>
      <c r="C44" s="81"/>
      <c r="D44" s="82" t="s">
        <v>51</v>
      </c>
      <c r="E44" s="78" t="s">
        <v>24</v>
      </c>
      <c r="F44" s="90">
        <v>900</v>
      </c>
      <c r="G44" s="91"/>
      <c r="H44" s="86"/>
    </row>
    <row r="45" spans="2:8">
      <c r="B45" s="80">
        <v>2214</v>
      </c>
      <c r="C45" s="81"/>
      <c r="D45" s="82" t="s">
        <v>52</v>
      </c>
      <c r="E45" s="78" t="s">
        <v>24</v>
      </c>
      <c r="F45" s="90">
        <v>2400</v>
      </c>
      <c r="G45" s="91"/>
      <c r="H45" s="86"/>
    </row>
    <row r="46" spans="2:8">
      <c r="B46" s="80">
        <v>2214</v>
      </c>
      <c r="C46" s="81"/>
      <c r="D46" s="82" t="s">
        <v>53</v>
      </c>
      <c r="E46" s="78" t="s">
        <v>20</v>
      </c>
      <c r="F46" s="90">
        <v>3</v>
      </c>
      <c r="G46" s="91"/>
      <c r="H46" s="86"/>
    </row>
    <row r="47" spans="2:8">
      <c r="B47" s="80">
        <v>2214</v>
      </c>
      <c r="C47" s="81"/>
      <c r="D47" s="82" t="s">
        <v>54</v>
      </c>
      <c r="E47" s="78" t="s">
        <v>20</v>
      </c>
      <c r="F47" s="90">
        <v>3</v>
      </c>
      <c r="G47" s="91"/>
      <c r="H47" s="86"/>
    </row>
    <row r="48" spans="2:8">
      <c r="B48" s="80">
        <v>2214</v>
      </c>
      <c r="C48" s="81"/>
      <c r="D48" s="82" t="s">
        <v>55</v>
      </c>
      <c r="E48" s="78" t="s">
        <v>20</v>
      </c>
      <c r="F48" s="90">
        <v>4</v>
      </c>
      <c r="G48" s="91"/>
      <c r="H48" s="86"/>
    </row>
    <row r="49" spans="2:8">
      <c r="B49" s="80">
        <v>2214</v>
      </c>
      <c r="C49" s="81"/>
      <c r="D49" s="82" t="s">
        <v>56</v>
      </c>
      <c r="E49" s="78" t="s">
        <v>20</v>
      </c>
      <c r="F49" s="90">
        <v>7</v>
      </c>
      <c r="G49" s="91"/>
      <c r="H49" s="86"/>
    </row>
    <row r="50" spans="2:8">
      <c r="B50" s="80">
        <v>2214</v>
      </c>
      <c r="C50" s="81"/>
      <c r="D50" s="82" t="s">
        <v>57</v>
      </c>
      <c r="E50" s="78" t="s">
        <v>20</v>
      </c>
      <c r="F50" s="90">
        <v>4</v>
      </c>
      <c r="G50" s="91"/>
      <c r="H50" s="86"/>
    </row>
    <row r="51" spans="2:8">
      <c r="B51" s="80">
        <v>2214</v>
      </c>
      <c r="C51" s="81"/>
      <c r="D51" s="82" t="s">
        <v>58</v>
      </c>
      <c r="E51" s="78" t="s">
        <v>20</v>
      </c>
      <c r="F51" s="90">
        <v>1</v>
      </c>
      <c r="G51" s="91"/>
      <c r="H51" s="86"/>
    </row>
    <row r="52" spans="2:8">
      <c r="B52" s="80">
        <v>2214</v>
      </c>
      <c r="C52" s="81"/>
      <c r="D52" s="82" t="s">
        <v>59</v>
      </c>
      <c r="E52" s="78" t="s">
        <v>20</v>
      </c>
      <c r="F52" s="90">
        <v>1</v>
      </c>
      <c r="G52" s="91"/>
      <c r="H52" s="86"/>
    </row>
    <row r="53" spans="2:8">
      <c r="B53" s="80">
        <v>2214</v>
      </c>
      <c r="C53" s="81"/>
      <c r="D53" s="82" t="s">
        <v>60</v>
      </c>
      <c r="E53" s="78" t="s">
        <v>20</v>
      </c>
      <c r="F53" s="90">
        <v>2</v>
      </c>
      <c r="G53" s="91"/>
      <c r="H53" s="86"/>
    </row>
    <row r="54" spans="2:8">
      <c r="B54" s="80">
        <v>2214</v>
      </c>
      <c r="C54" s="81"/>
      <c r="D54" s="82" t="s">
        <v>61</v>
      </c>
      <c r="E54" s="78" t="s">
        <v>20</v>
      </c>
      <c r="F54" s="90">
        <v>21</v>
      </c>
      <c r="G54" s="91"/>
      <c r="H54" s="86"/>
    </row>
    <row r="55" spans="2:8">
      <c r="B55" s="80">
        <v>2214</v>
      </c>
      <c r="C55" s="81"/>
      <c r="D55" s="82" t="s">
        <v>62</v>
      </c>
      <c r="E55" s="78" t="s">
        <v>20</v>
      </c>
      <c r="F55" s="90">
        <v>1</v>
      </c>
      <c r="G55" s="91"/>
      <c r="H55" s="86"/>
    </row>
    <row r="56" spans="2:8">
      <c r="B56" s="80">
        <v>2214</v>
      </c>
      <c r="C56" s="81"/>
      <c r="D56" s="82" t="s">
        <v>63</v>
      </c>
      <c r="E56" s="78" t="s">
        <v>20</v>
      </c>
      <c r="F56" s="90">
        <v>4</v>
      </c>
      <c r="G56" s="91"/>
      <c r="H56" s="86"/>
    </row>
    <row r="57" spans="2:8">
      <c r="B57" s="80">
        <v>2214</v>
      </c>
      <c r="C57" s="81"/>
      <c r="D57" s="82" t="s">
        <v>64</v>
      </c>
      <c r="E57" s="78" t="s">
        <v>20</v>
      </c>
      <c r="F57" s="90">
        <v>18</v>
      </c>
      <c r="G57" s="91"/>
      <c r="H57" s="86"/>
    </row>
    <row r="58" spans="2:8">
      <c r="B58" s="80">
        <v>2214</v>
      </c>
      <c r="C58" s="81"/>
      <c r="D58" s="82" t="s">
        <v>65</v>
      </c>
      <c r="E58" s="78" t="s">
        <v>24</v>
      </c>
      <c r="F58" s="90">
        <v>4500</v>
      </c>
      <c r="G58" s="91"/>
      <c r="H58" s="86"/>
    </row>
    <row r="59" spans="2:8">
      <c r="B59" s="80">
        <v>2214</v>
      </c>
      <c r="C59" s="81"/>
      <c r="D59" s="82" t="s">
        <v>66</v>
      </c>
      <c r="E59" s="78" t="s">
        <v>20</v>
      </c>
      <c r="F59" s="90">
        <v>7</v>
      </c>
      <c r="G59" s="91"/>
      <c r="H59" s="86"/>
    </row>
    <row r="60" spans="2:8">
      <c r="B60" s="80">
        <v>2214</v>
      </c>
      <c r="C60" s="81"/>
      <c r="D60" s="82" t="s">
        <v>67</v>
      </c>
      <c r="E60" s="78" t="s">
        <v>20</v>
      </c>
      <c r="F60" s="90">
        <v>33</v>
      </c>
      <c r="G60" s="91"/>
      <c r="H60" s="86"/>
    </row>
    <row r="61" spans="2:8">
      <c r="B61" s="80">
        <v>2214</v>
      </c>
      <c r="C61" s="81"/>
      <c r="D61" s="82" t="s">
        <v>68</v>
      </c>
      <c r="E61" s="78" t="s">
        <v>20</v>
      </c>
      <c r="F61" s="90">
        <v>33</v>
      </c>
      <c r="G61" s="91"/>
      <c r="H61" s="86"/>
    </row>
    <row r="62" spans="2:8">
      <c r="B62" s="80">
        <v>2214</v>
      </c>
      <c r="C62" s="81"/>
      <c r="D62" s="82" t="s">
        <v>69</v>
      </c>
      <c r="E62" s="78" t="s">
        <v>24</v>
      </c>
      <c r="F62" s="90">
        <v>15200</v>
      </c>
      <c r="G62" s="91"/>
      <c r="H62" s="86"/>
    </row>
    <row r="63" spans="2:8">
      <c r="B63" s="80">
        <v>2214</v>
      </c>
      <c r="C63" s="81"/>
      <c r="D63" s="82" t="s">
        <v>70</v>
      </c>
      <c r="E63" s="78" t="s">
        <v>24</v>
      </c>
      <c r="F63" s="90">
        <v>5185</v>
      </c>
      <c r="G63" s="91"/>
      <c r="H63" s="86"/>
    </row>
    <row r="64" spans="2:8">
      <c r="B64" s="80">
        <v>2214</v>
      </c>
      <c r="C64" s="81"/>
      <c r="D64" s="82" t="s">
        <v>71</v>
      </c>
      <c r="E64" s="78" t="s">
        <v>24</v>
      </c>
      <c r="F64" s="90">
        <v>1800</v>
      </c>
      <c r="G64" s="91"/>
      <c r="H64" s="86"/>
    </row>
    <row r="65" spans="2:8">
      <c r="B65" s="80">
        <v>2214</v>
      </c>
      <c r="C65" s="81"/>
      <c r="D65" s="82" t="s">
        <v>72</v>
      </c>
      <c r="E65" s="78" t="s">
        <v>24</v>
      </c>
      <c r="F65" s="90">
        <v>4400</v>
      </c>
      <c r="G65" s="91"/>
      <c r="H65" s="86"/>
    </row>
    <row r="66" spans="2:8">
      <c r="B66" s="80">
        <v>2214</v>
      </c>
      <c r="C66" s="81"/>
      <c r="D66" s="82" t="s">
        <v>73</v>
      </c>
      <c r="E66" s="78" t="s">
        <v>24</v>
      </c>
      <c r="F66" s="90">
        <v>2400</v>
      </c>
      <c r="G66" s="91"/>
      <c r="H66" s="86"/>
    </row>
    <row r="67" spans="2:8">
      <c r="B67" s="80">
        <v>2214</v>
      </c>
      <c r="C67" s="81"/>
      <c r="D67" s="82" t="s">
        <v>74</v>
      </c>
      <c r="E67" s="78" t="s">
        <v>24</v>
      </c>
      <c r="F67" s="90">
        <v>900</v>
      </c>
      <c r="G67" s="91"/>
      <c r="H67" s="86"/>
    </row>
    <row r="68" spans="2:8">
      <c r="B68" s="80">
        <v>2214</v>
      </c>
      <c r="C68" s="81"/>
      <c r="D68" s="82" t="s">
        <v>75</v>
      </c>
      <c r="E68" s="78" t="s">
        <v>20</v>
      </c>
      <c r="F68" s="90">
        <v>733</v>
      </c>
      <c r="G68" s="91"/>
      <c r="H68" s="86"/>
    </row>
    <row r="69" spans="2:8">
      <c r="B69" s="80">
        <v>2214</v>
      </c>
      <c r="C69" s="81"/>
      <c r="D69" s="82" t="s">
        <v>76</v>
      </c>
      <c r="E69" s="78" t="s">
        <v>20</v>
      </c>
      <c r="F69" s="90">
        <v>148</v>
      </c>
      <c r="G69" s="91"/>
      <c r="H69" s="86"/>
    </row>
    <row r="70" spans="2:8">
      <c r="B70" s="80">
        <v>2214</v>
      </c>
      <c r="C70" s="81"/>
      <c r="D70" s="82" t="s">
        <v>77</v>
      </c>
      <c r="E70" s="78" t="s">
        <v>20</v>
      </c>
      <c r="F70" s="90">
        <v>256</v>
      </c>
      <c r="G70" s="91"/>
      <c r="H70" s="86"/>
    </row>
    <row r="71" spans="2:8">
      <c r="B71" s="80">
        <v>2214</v>
      </c>
      <c r="C71" s="81"/>
      <c r="D71" s="82" t="s">
        <v>78</v>
      </c>
      <c r="E71" s="78" t="s">
        <v>20</v>
      </c>
      <c r="F71" s="90">
        <v>183</v>
      </c>
      <c r="G71" s="91"/>
      <c r="H71" s="86"/>
    </row>
    <row r="72" spans="2:8">
      <c r="B72" s="80">
        <v>2214</v>
      </c>
      <c r="C72" s="81"/>
      <c r="D72" s="82" t="s">
        <v>79</v>
      </c>
      <c r="E72" s="78" t="s">
        <v>20</v>
      </c>
      <c r="F72" s="90">
        <v>9</v>
      </c>
      <c r="G72" s="91"/>
      <c r="H72" s="86"/>
    </row>
    <row r="73" spans="2:8">
      <c r="B73" s="80">
        <v>2214</v>
      </c>
      <c r="C73" s="81"/>
      <c r="D73" s="82" t="s">
        <v>80</v>
      </c>
      <c r="E73" s="78" t="s">
        <v>20</v>
      </c>
      <c r="F73" s="90">
        <v>7</v>
      </c>
      <c r="G73" s="91"/>
      <c r="H73" s="86"/>
    </row>
    <row r="74" spans="2:8">
      <c r="B74" s="80">
        <v>2214</v>
      </c>
      <c r="C74" s="81"/>
      <c r="D74" s="82" t="s">
        <v>81</v>
      </c>
      <c r="E74" s="78" t="s">
        <v>24</v>
      </c>
      <c r="F74" s="90">
        <v>2175</v>
      </c>
      <c r="G74" s="91"/>
      <c r="H74" s="86"/>
    </row>
    <row r="75" spans="2:8">
      <c r="B75" s="80">
        <v>2214</v>
      </c>
      <c r="C75" s="81"/>
      <c r="D75" s="82" t="s">
        <v>82</v>
      </c>
      <c r="E75" s="78" t="s">
        <v>24</v>
      </c>
      <c r="F75" s="90">
        <v>7600</v>
      </c>
      <c r="G75" s="91"/>
      <c r="H75" s="86"/>
    </row>
    <row r="76" spans="2:8">
      <c r="B76" s="80">
        <v>2214</v>
      </c>
      <c r="C76" s="81"/>
      <c r="D76" s="82" t="s">
        <v>83</v>
      </c>
      <c r="E76" s="78" t="s">
        <v>20</v>
      </c>
      <c r="F76" s="90">
        <v>37</v>
      </c>
      <c r="G76" s="91"/>
      <c r="H76" s="86"/>
    </row>
    <row r="77" spans="2:8">
      <c r="B77" s="80">
        <v>2220</v>
      </c>
      <c r="C77" s="81"/>
      <c r="D77" s="82" t="s">
        <v>84</v>
      </c>
      <c r="E77" s="78" t="s">
        <v>85</v>
      </c>
      <c r="F77" s="90">
        <f xml:space="preserve"> 320 +315</f>
        <v>635</v>
      </c>
      <c r="G77" s="91"/>
      <c r="H77" s="86"/>
    </row>
    <row r="78" spans="2:8">
      <c r="B78" s="80">
        <v>2220</v>
      </c>
      <c r="C78" s="81"/>
      <c r="D78" s="82" t="s">
        <v>86</v>
      </c>
      <c r="E78" s="78" t="s">
        <v>24</v>
      </c>
      <c r="F78" s="90">
        <v>260</v>
      </c>
      <c r="G78" s="91"/>
      <c r="H78" s="86"/>
    </row>
    <row r="79" spans="2:8">
      <c r="B79" s="80">
        <v>2229</v>
      </c>
      <c r="C79" s="81"/>
      <c r="D79" s="82" t="s">
        <v>87</v>
      </c>
      <c r="E79" s="78" t="s">
        <v>88</v>
      </c>
      <c r="F79" s="90">
        <f xml:space="preserve"> 30+173</f>
        <v>203</v>
      </c>
      <c r="G79" s="91"/>
      <c r="H79" s="86"/>
    </row>
    <row r="80" spans="2:8">
      <c r="B80" s="92">
        <v>2229</v>
      </c>
      <c r="C80" s="93"/>
      <c r="D80" s="77" t="s">
        <v>89</v>
      </c>
      <c r="E80" s="78" t="s">
        <v>88</v>
      </c>
      <c r="F80" s="90">
        <v>52</v>
      </c>
      <c r="G80" s="94"/>
      <c r="H80" s="86"/>
    </row>
    <row r="81" spans="2:8" ht="15.75" customHeight="1">
      <c r="B81" s="95">
        <v>2403</v>
      </c>
      <c r="C81" s="96"/>
      <c r="D81" s="77" t="s">
        <v>90</v>
      </c>
      <c r="E81" s="78" t="s">
        <v>24</v>
      </c>
      <c r="F81" s="90">
        <v>515</v>
      </c>
      <c r="G81" s="91"/>
      <c r="H81" s="86"/>
    </row>
    <row r="82" spans="2:8" ht="15.75" customHeight="1">
      <c r="B82" s="95">
        <v>2504</v>
      </c>
      <c r="C82" s="96"/>
      <c r="D82" s="77" t="s">
        <v>91</v>
      </c>
      <c r="E82" s="78" t="s">
        <v>20</v>
      </c>
      <c r="F82" s="90">
        <v>125</v>
      </c>
      <c r="G82" s="91"/>
      <c r="H82" s="86"/>
    </row>
    <row r="83" spans="2:8" ht="15.75" customHeight="1">
      <c r="B83" s="95">
        <v>2603</v>
      </c>
      <c r="C83" s="96"/>
      <c r="D83" s="77" t="s">
        <v>92</v>
      </c>
      <c r="E83" s="78" t="s">
        <v>24</v>
      </c>
      <c r="F83" s="90">
        <v>44</v>
      </c>
      <c r="G83" s="91"/>
      <c r="H83" s="86"/>
    </row>
    <row r="84" spans="2:8" ht="15.75" customHeight="1">
      <c r="B84" s="95">
        <v>2603</v>
      </c>
      <c r="C84" s="96"/>
      <c r="D84" s="77" t="s">
        <v>93</v>
      </c>
      <c r="E84" s="78" t="s">
        <v>20</v>
      </c>
      <c r="F84" s="90">
        <v>3</v>
      </c>
      <c r="G84" s="91"/>
      <c r="H84" s="86"/>
    </row>
    <row r="85" spans="2:8" ht="15.75" customHeight="1">
      <c r="B85" s="95">
        <v>2603</v>
      </c>
      <c r="C85" s="96"/>
      <c r="D85" s="77" t="s">
        <v>94</v>
      </c>
      <c r="E85" s="78" t="s">
        <v>24</v>
      </c>
      <c r="F85" s="90">
        <v>370</v>
      </c>
      <c r="G85" s="91"/>
      <c r="H85" s="86"/>
    </row>
    <row r="86" spans="2:8" ht="15.75" customHeight="1">
      <c r="B86" s="95">
        <v>2604</v>
      </c>
      <c r="C86" s="96"/>
      <c r="D86" s="77" t="s">
        <v>95</v>
      </c>
      <c r="E86" s="78" t="s">
        <v>20</v>
      </c>
      <c r="F86" s="90">
        <v>6</v>
      </c>
      <c r="G86" s="91"/>
      <c r="H86" s="86"/>
    </row>
    <row r="87" spans="2:8">
      <c r="B87" s="95">
        <v>2605</v>
      </c>
      <c r="C87" s="96"/>
      <c r="D87" s="77" t="s">
        <v>96</v>
      </c>
      <c r="E87" s="78" t="s">
        <v>24</v>
      </c>
      <c r="F87" s="90">
        <v>350</v>
      </c>
      <c r="G87" s="91"/>
      <c r="H87" s="86"/>
    </row>
    <row r="88" spans="2:8">
      <c r="B88" s="95">
        <v>2606</v>
      </c>
      <c r="C88" s="96"/>
      <c r="D88" s="77" t="s">
        <v>97</v>
      </c>
      <c r="E88" s="78" t="s">
        <v>20</v>
      </c>
      <c r="F88" s="90">
        <v>4</v>
      </c>
      <c r="G88" s="91"/>
      <c r="H88" s="86"/>
    </row>
    <row r="89" spans="2:8">
      <c r="B89" s="95">
        <v>2607</v>
      </c>
      <c r="C89" s="96"/>
      <c r="D89" s="77" t="s">
        <v>98</v>
      </c>
      <c r="E89" s="78" t="s">
        <v>24</v>
      </c>
      <c r="F89" s="90">
        <v>350</v>
      </c>
      <c r="G89" s="91"/>
      <c r="H89" s="86"/>
    </row>
    <row r="90" spans="2:8">
      <c r="B90" s="95">
        <v>2607</v>
      </c>
      <c r="C90" s="96"/>
      <c r="D90" s="77" t="s">
        <v>99</v>
      </c>
      <c r="E90" s="78" t="s">
        <v>24</v>
      </c>
      <c r="F90" s="90">
        <v>350</v>
      </c>
      <c r="G90" s="91"/>
      <c r="H90" s="86"/>
    </row>
    <row r="91" spans="2:8">
      <c r="B91" s="95">
        <v>2608</v>
      </c>
      <c r="C91" s="96"/>
      <c r="D91" s="77" t="s">
        <v>100</v>
      </c>
      <c r="E91" s="78" t="s">
        <v>24</v>
      </c>
      <c r="F91" s="90">
        <v>90</v>
      </c>
      <c r="G91" s="91"/>
      <c r="H91" s="86"/>
    </row>
    <row r="92" spans="2:8">
      <c r="B92" s="95">
        <v>2613</v>
      </c>
      <c r="C92" s="96"/>
      <c r="D92" s="77" t="s">
        <v>101</v>
      </c>
      <c r="E92" s="78" t="s">
        <v>24</v>
      </c>
      <c r="F92" s="90">
        <v>1200</v>
      </c>
      <c r="G92" s="91"/>
      <c r="H92" s="86"/>
    </row>
    <row r="93" spans="2:8">
      <c r="B93" s="95">
        <v>2613</v>
      </c>
      <c r="C93" s="96"/>
      <c r="D93" s="77" t="s">
        <v>102</v>
      </c>
      <c r="E93" s="78" t="s">
        <v>20</v>
      </c>
      <c r="F93" s="90">
        <v>6</v>
      </c>
      <c r="G93" s="91"/>
      <c r="H93" s="86"/>
    </row>
    <row r="94" spans="2:8">
      <c r="B94" s="95">
        <v>2613</v>
      </c>
      <c r="C94" s="96"/>
      <c r="D94" s="77" t="s">
        <v>103</v>
      </c>
      <c r="E94" s="78" t="s">
        <v>24</v>
      </c>
      <c r="F94" s="90">
        <v>1035</v>
      </c>
      <c r="G94" s="91"/>
      <c r="H94" s="86"/>
    </row>
    <row r="95" spans="2:8">
      <c r="B95" s="95">
        <v>2614</v>
      </c>
      <c r="C95" s="96"/>
      <c r="D95" s="77" t="s">
        <v>104</v>
      </c>
      <c r="E95" s="78" t="s">
        <v>20</v>
      </c>
      <c r="F95" s="90">
        <v>1</v>
      </c>
      <c r="G95" s="91"/>
      <c r="H95" s="86"/>
    </row>
    <row r="96" spans="2:8">
      <c r="B96" s="95">
        <v>2622</v>
      </c>
      <c r="C96" s="96"/>
      <c r="D96" s="77" t="s">
        <v>105</v>
      </c>
      <c r="E96" s="78" t="s">
        <v>20</v>
      </c>
      <c r="F96" s="90">
        <v>2</v>
      </c>
      <c r="G96" s="91"/>
      <c r="H96" s="86"/>
    </row>
    <row r="97" spans="2:8">
      <c r="B97" s="95">
        <v>2622</v>
      </c>
      <c r="C97" s="96"/>
      <c r="D97" s="77" t="s">
        <v>106</v>
      </c>
      <c r="E97" s="78" t="s">
        <v>20</v>
      </c>
      <c r="F97" s="90">
        <v>2</v>
      </c>
      <c r="G97" s="91"/>
      <c r="H97" s="86"/>
    </row>
    <row r="98" spans="2:8">
      <c r="B98" s="95">
        <v>2622</v>
      </c>
      <c r="C98" s="96"/>
      <c r="D98" s="77" t="s">
        <v>107</v>
      </c>
      <c r="E98" s="78" t="s">
        <v>20</v>
      </c>
      <c r="F98" s="90">
        <v>4</v>
      </c>
      <c r="G98" s="91"/>
      <c r="H98" s="86"/>
    </row>
    <row r="99" spans="2:8">
      <c r="B99" s="95">
        <v>2622</v>
      </c>
      <c r="C99" s="96"/>
      <c r="D99" s="77" t="s">
        <v>108</v>
      </c>
      <c r="E99" s="78" t="s">
        <v>20</v>
      </c>
      <c r="F99" s="90">
        <v>4</v>
      </c>
      <c r="G99" s="91"/>
      <c r="H99" s="86"/>
    </row>
    <row r="100" spans="2:8" ht="15.75" customHeight="1">
      <c r="B100" s="95">
        <v>2810</v>
      </c>
      <c r="C100" s="96"/>
      <c r="D100" s="77" t="s">
        <v>109</v>
      </c>
      <c r="E100" s="78" t="s">
        <v>20</v>
      </c>
      <c r="F100" s="90">
        <v>1</v>
      </c>
      <c r="G100" s="91"/>
      <c r="H100" s="86"/>
    </row>
    <row r="101" spans="2:8" ht="15.75" customHeight="1">
      <c r="B101" s="95">
        <v>2810</v>
      </c>
      <c r="C101" s="96"/>
      <c r="D101" s="77" t="s">
        <v>110</v>
      </c>
      <c r="E101" s="78" t="s">
        <v>20</v>
      </c>
      <c r="F101" s="90">
        <v>1</v>
      </c>
      <c r="G101" s="91"/>
      <c r="H101" s="86"/>
    </row>
    <row r="102" spans="2:8" ht="15.75" customHeight="1">
      <c r="B102" s="95">
        <v>2810</v>
      </c>
      <c r="C102" s="96"/>
      <c r="D102" s="77" t="s">
        <v>111</v>
      </c>
      <c r="E102" s="78" t="s">
        <v>24</v>
      </c>
      <c r="F102" s="90">
        <v>1735</v>
      </c>
      <c r="G102" s="91"/>
      <c r="H102" s="86"/>
    </row>
    <row r="103" spans="2:8" ht="15.75" customHeight="1">
      <c r="B103" s="95">
        <v>3310</v>
      </c>
      <c r="C103" s="96"/>
      <c r="D103" s="77" t="s">
        <v>112</v>
      </c>
      <c r="E103" s="78" t="s">
        <v>20</v>
      </c>
      <c r="F103" s="90">
        <v>1</v>
      </c>
      <c r="G103" s="91"/>
      <c r="H103" s="86"/>
    </row>
    <row r="104" spans="2:8" ht="15.75" customHeight="1">
      <c r="B104" s="97">
        <v>3310</v>
      </c>
      <c r="C104" s="98"/>
      <c r="D104" s="99" t="s">
        <v>113</v>
      </c>
      <c r="E104" s="100" t="s">
        <v>22</v>
      </c>
      <c r="F104" s="101">
        <v>45</v>
      </c>
      <c r="G104" s="91"/>
      <c r="H104" s="86"/>
    </row>
    <row r="105" spans="2:8" ht="15.75" customHeight="1">
      <c r="B105" s="95">
        <v>3310</v>
      </c>
      <c r="C105" s="96">
        <v>31</v>
      </c>
      <c r="D105" s="77" t="s">
        <v>114</v>
      </c>
      <c r="E105" s="78" t="s">
        <v>85</v>
      </c>
      <c r="F105" s="90">
        <f>2200+825</f>
        <v>3025</v>
      </c>
      <c r="G105" s="91"/>
      <c r="H105" s="86"/>
    </row>
    <row r="106" spans="2:8" ht="15.75" customHeight="1">
      <c r="B106" s="139">
        <v>2212</v>
      </c>
      <c r="C106" s="140"/>
      <c r="D106" s="141" t="s">
        <v>115</v>
      </c>
      <c r="E106" s="142" t="s">
        <v>24</v>
      </c>
      <c r="F106" s="143">
        <v>40</v>
      </c>
      <c r="G106" s="144"/>
      <c r="H106" s="145"/>
    </row>
    <row r="107" spans="2:8" ht="18">
      <c r="B107" s="135"/>
      <c r="C107" s="136"/>
      <c r="D107" s="136"/>
      <c r="E107" s="136"/>
      <c r="F107" s="157"/>
      <c r="G107" s="133" t="s">
        <v>116</v>
      </c>
      <c r="H107" s="134">
        <f>SUM(H8:H106)</f>
        <v>0</v>
      </c>
    </row>
    <row r="108" spans="2:8" ht="15.75" customHeight="1">
      <c r="B108" s="1"/>
      <c r="C108" s="1"/>
      <c r="E108" s="1"/>
      <c r="F108" s="156"/>
      <c r="G108" s="6"/>
      <c r="H108" s="9"/>
    </row>
    <row r="109" spans="2:8" ht="15.75" customHeight="1">
      <c r="B109" s="1"/>
      <c r="C109" s="1"/>
      <c r="E109" s="1"/>
      <c r="F109" s="156"/>
    </row>
    <row r="110" spans="2:8" ht="40.5" customHeight="1" thickBot="1">
      <c r="B110" s="178" t="s">
        <v>117</v>
      </c>
      <c r="C110" s="178"/>
      <c r="D110" s="178"/>
      <c r="E110" s="4"/>
      <c r="F110" s="158"/>
      <c r="G110" s="179"/>
      <c r="H110" s="179"/>
    </row>
    <row r="111" spans="2:8" ht="15.75" customHeight="1">
      <c r="B111" s="181" t="s">
        <v>2</v>
      </c>
      <c r="C111" s="122" t="s">
        <v>3</v>
      </c>
      <c r="D111" s="181" t="s">
        <v>4</v>
      </c>
      <c r="E111" s="183" t="s">
        <v>5</v>
      </c>
      <c r="F111" s="185" t="s">
        <v>6</v>
      </c>
      <c r="G111" s="181" t="s">
        <v>7</v>
      </c>
      <c r="H111" s="187" t="s">
        <v>8</v>
      </c>
    </row>
    <row r="112" spans="2:8">
      <c r="B112" s="182"/>
      <c r="C112" s="123" t="s">
        <v>9</v>
      </c>
      <c r="D112" s="182"/>
      <c r="E112" s="184"/>
      <c r="F112" s="186"/>
      <c r="G112" s="182"/>
      <c r="H112" s="188"/>
    </row>
    <row r="113" spans="2:8">
      <c r="B113" s="80">
        <v>2214</v>
      </c>
      <c r="C113" s="81"/>
      <c r="D113" s="82" t="s">
        <v>118</v>
      </c>
      <c r="E113" s="78" t="s">
        <v>20</v>
      </c>
      <c r="F113" s="90">
        <v>13</v>
      </c>
      <c r="G113" s="67"/>
      <c r="H113" s="117"/>
    </row>
    <row r="114" spans="2:8">
      <c r="B114" s="80">
        <v>2214</v>
      </c>
      <c r="C114" s="81"/>
      <c r="D114" s="82" t="s">
        <v>119</v>
      </c>
      <c r="E114" s="78" t="s">
        <v>20</v>
      </c>
      <c r="F114" s="90">
        <v>104</v>
      </c>
      <c r="G114" s="67"/>
      <c r="H114" s="64"/>
    </row>
    <row r="115" spans="2:8">
      <c r="B115" s="80">
        <v>2214</v>
      </c>
      <c r="C115" s="81"/>
      <c r="D115" s="82" t="s">
        <v>120</v>
      </c>
      <c r="E115" s="78" t="s">
        <v>20</v>
      </c>
      <c r="F115" s="90">
        <v>15</v>
      </c>
      <c r="G115" s="67"/>
      <c r="H115" s="64"/>
    </row>
    <row r="116" spans="2:8">
      <c r="B116" s="80">
        <v>2220</v>
      </c>
      <c r="C116" s="81"/>
      <c r="D116" s="82" t="s">
        <v>121</v>
      </c>
      <c r="E116" s="78" t="s">
        <v>24</v>
      </c>
      <c r="F116" s="90">
        <v>400</v>
      </c>
      <c r="G116" s="67"/>
      <c r="H116" s="64"/>
    </row>
    <row r="117" spans="2:8">
      <c r="B117" s="95">
        <v>2607</v>
      </c>
      <c r="C117" s="96"/>
      <c r="D117" s="77" t="s">
        <v>122</v>
      </c>
      <c r="E117" s="78" t="s">
        <v>24</v>
      </c>
      <c r="F117" s="90">
        <v>400</v>
      </c>
      <c r="G117" s="67"/>
      <c r="H117" s="64"/>
    </row>
    <row r="118" spans="2:8">
      <c r="B118" s="95">
        <v>2607</v>
      </c>
      <c r="C118" s="96"/>
      <c r="D118" s="77" t="s">
        <v>123</v>
      </c>
      <c r="E118" s="78" t="s">
        <v>24</v>
      </c>
      <c r="F118" s="90">
        <v>260</v>
      </c>
      <c r="G118" s="67"/>
      <c r="H118" s="64"/>
    </row>
    <row r="119" spans="2:8">
      <c r="B119" s="95">
        <v>2622</v>
      </c>
      <c r="C119" s="96"/>
      <c r="D119" s="77" t="s">
        <v>124</v>
      </c>
      <c r="E119" s="78" t="s">
        <v>20</v>
      </c>
      <c r="F119" s="90">
        <v>2</v>
      </c>
      <c r="G119" s="67"/>
      <c r="H119" s="64"/>
    </row>
    <row r="120" spans="2:8">
      <c r="B120" s="95">
        <v>2622</v>
      </c>
      <c r="C120" s="96"/>
      <c r="D120" s="77" t="s">
        <v>125</v>
      </c>
      <c r="E120" s="78" t="s">
        <v>20</v>
      </c>
      <c r="F120" s="90">
        <v>2</v>
      </c>
      <c r="G120" s="67"/>
      <c r="H120" s="64"/>
    </row>
    <row r="121" spans="2:8">
      <c r="B121" s="102">
        <v>2622</v>
      </c>
      <c r="C121" s="103"/>
      <c r="D121" s="104" t="s">
        <v>126</v>
      </c>
      <c r="E121" s="105" t="s">
        <v>20</v>
      </c>
      <c r="F121" s="106">
        <v>2</v>
      </c>
      <c r="G121" s="76"/>
      <c r="H121" s="118"/>
    </row>
    <row r="122" spans="2:8">
      <c r="B122" s="139">
        <v>3310</v>
      </c>
      <c r="C122" s="140">
        <v>31</v>
      </c>
      <c r="D122" s="141" t="s">
        <v>114</v>
      </c>
      <c r="E122" s="142" t="s">
        <v>85</v>
      </c>
      <c r="F122" s="143">
        <v>164</v>
      </c>
      <c r="G122" s="146"/>
      <c r="H122" s="147"/>
    </row>
    <row r="123" spans="2:8" ht="18">
      <c r="B123" s="135"/>
      <c r="C123" s="136"/>
      <c r="D123" s="136"/>
      <c r="E123" s="136"/>
      <c r="F123" s="157"/>
      <c r="G123" s="133" t="s">
        <v>127</v>
      </c>
      <c r="H123" s="134">
        <f>SUM(H121:H121)</f>
        <v>0</v>
      </c>
    </row>
    <row r="124" spans="2:8" s="6" customFormat="1" ht="15.75" customHeight="1">
      <c r="B124" s="55"/>
      <c r="C124" s="55"/>
      <c r="D124" s="56"/>
      <c r="E124" s="57"/>
      <c r="F124" s="159"/>
      <c r="G124" s="58"/>
      <c r="H124" s="59"/>
    </row>
    <row r="125" spans="2:8" ht="40.5" customHeight="1" thickBot="1">
      <c r="B125" s="178" t="s">
        <v>128</v>
      </c>
      <c r="C125" s="178"/>
      <c r="D125" s="178"/>
      <c r="E125" s="4"/>
      <c r="F125" s="158"/>
      <c r="G125" s="179"/>
      <c r="H125" s="179"/>
    </row>
    <row r="126" spans="2:8" ht="15.75" customHeight="1">
      <c r="B126" s="181" t="s">
        <v>2</v>
      </c>
      <c r="C126" s="122" t="s">
        <v>3</v>
      </c>
      <c r="D126" s="181" t="s">
        <v>4</v>
      </c>
      <c r="E126" s="183" t="s">
        <v>5</v>
      </c>
      <c r="F126" s="185" t="s">
        <v>6</v>
      </c>
      <c r="G126" s="181" t="s">
        <v>7</v>
      </c>
      <c r="H126" s="187" t="s">
        <v>8</v>
      </c>
    </row>
    <row r="127" spans="2:8">
      <c r="B127" s="182"/>
      <c r="C127" s="123" t="s">
        <v>9</v>
      </c>
      <c r="D127" s="182"/>
      <c r="E127" s="184"/>
      <c r="F127" s="186"/>
      <c r="G127" s="182"/>
      <c r="H127" s="188"/>
    </row>
    <row r="128" spans="2:8" ht="15.75" customHeight="1">
      <c r="B128" s="107">
        <v>2220</v>
      </c>
      <c r="C128" s="108"/>
      <c r="D128" s="109" t="s">
        <v>129</v>
      </c>
      <c r="E128" s="110" t="s">
        <v>11</v>
      </c>
      <c r="F128" s="111">
        <v>1</v>
      </c>
      <c r="G128" s="73"/>
      <c r="H128" s="119"/>
    </row>
    <row r="129" spans="2:8" ht="15.75" customHeight="1">
      <c r="B129" s="112">
        <v>2220</v>
      </c>
      <c r="C129" s="113"/>
      <c r="D129" s="114" t="s">
        <v>130</v>
      </c>
      <c r="E129" s="115" t="s">
        <v>24</v>
      </c>
      <c r="F129" s="79">
        <v>150</v>
      </c>
      <c r="G129" s="60"/>
      <c r="H129" s="120"/>
    </row>
    <row r="130" spans="2:8" ht="15.75" customHeight="1">
      <c r="B130" s="112">
        <v>2203</v>
      </c>
      <c r="C130" s="113"/>
      <c r="D130" s="82" t="s">
        <v>15</v>
      </c>
      <c r="E130" s="78" t="s">
        <v>16</v>
      </c>
      <c r="F130" s="90">
        <v>70</v>
      </c>
      <c r="G130" s="60"/>
      <c r="H130" s="120"/>
    </row>
    <row r="131" spans="2:8" ht="15.75" customHeight="1">
      <c r="B131" s="112">
        <v>2203</v>
      </c>
      <c r="C131" s="113"/>
      <c r="D131" s="82" t="s">
        <v>17</v>
      </c>
      <c r="E131" s="78" t="s">
        <v>16</v>
      </c>
      <c r="F131" s="90">
        <v>53</v>
      </c>
      <c r="G131" s="60"/>
      <c r="H131" s="120"/>
    </row>
    <row r="132" spans="2:8" ht="15.75" customHeight="1">
      <c r="B132" s="112">
        <v>2208</v>
      </c>
      <c r="C132" s="113"/>
      <c r="D132" s="114" t="s">
        <v>18</v>
      </c>
      <c r="E132" s="115" t="s">
        <v>11</v>
      </c>
      <c r="F132" s="79">
        <v>1</v>
      </c>
      <c r="G132" s="60"/>
      <c r="H132" s="120"/>
    </row>
    <row r="133" spans="2:8" ht="15.75" customHeight="1">
      <c r="B133" s="92">
        <v>2229</v>
      </c>
      <c r="C133" s="93"/>
      <c r="D133" s="116" t="s">
        <v>131</v>
      </c>
      <c r="E133" s="115" t="s">
        <v>88</v>
      </c>
      <c r="F133" s="79">
        <v>170</v>
      </c>
      <c r="G133" s="60"/>
      <c r="H133" s="120"/>
    </row>
    <row r="134" spans="2:8">
      <c r="B134" s="92">
        <v>2607</v>
      </c>
      <c r="C134" s="93"/>
      <c r="D134" s="116" t="s">
        <v>132</v>
      </c>
      <c r="E134" s="115" t="s">
        <v>24</v>
      </c>
      <c r="F134" s="79">
        <v>530</v>
      </c>
      <c r="G134" s="60"/>
      <c r="H134" s="120"/>
    </row>
    <row r="135" spans="2:8">
      <c r="B135" s="92">
        <v>2607</v>
      </c>
      <c r="C135" s="93"/>
      <c r="D135" s="116" t="s">
        <v>133</v>
      </c>
      <c r="E135" s="115" t="s">
        <v>24</v>
      </c>
      <c r="F135" s="79">
        <f>F134</f>
        <v>530</v>
      </c>
      <c r="G135" s="60"/>
      <c r="H135" s="120"/>
    </row>
    <row r="136" spans="2:8">
      <c r="B136" s="95">
        <v>2613</v>
      </c>
      <c r="C136" s="96"/>
      <c r="D136" s="77" t="s">
        <v>101</v>
      </c>
      <c r="E136" s="78" t="s">
        <v>24</v>
      </c>
      <c r="F136" s="90">
        <v>800</v>
      </c>
      <c r="G136" s="60"/>
      <c r="H136" s="120"/>
    </row>
    <row r="137" spans="2:8">
      <c r="B137" s="95">
        <v>2613</v>
      </c>
      <c r="C137" s="96"/>
      <c r="D137" s="77" t="s">
        <v>102</v>
      </c>
      <c r="E137" s="78" t="s">
        <v>20</v>
      </c>
      <c r="F137" s="90">
        <v>4</v>
      </c>
      <c r="G137" s="60"/>
      <c r="H137" s="120"/>
    </row>
    <row r="138" spans="2:8" ht="15.75" customHeight="1" thickBot="1">
      <c r="B138" s="148">
        <v>5043</v>
      </c>
      <c r="C138" s="149"/>
      <c r="D138" s="150" t="s">
        <v>134</v>
      </c>
      <c r="E138" s="151" t="s">
        <v>22</v>
      </c>
      <c r="F138" s="152">
        <v>750</v>
      </c>
      <c r="G138" s="153"/>
      <c r="H138" s="154"/>
    </row>
    <row r="139" spans="2:8" ht="18">
      <c r="B139" s="135"/>
      <c r="C139" s="136"/>
      <c r="D139" s="136"/>
      <c r="E139" s="136"/>
      <c r="F139" s="157"/>
      <c r="G139" s="133" t="s">
        <v>135</v>
      </c>
      <c r="H139" s="134">
        <f>SUM(H128:H138)</f>
        <v>0</v>
      </c>
    </row>
    <row r="140" spans="2:8" s="6" customFormat="1" ht="15.75" customHeight="1">
      <c r="B140" s="55"/>
      <c r="C140" s="55"/>
      <c r="D140" s="56"/>
      <c r="E140" s="57"/>
      <c r="F140" s="159"/>
      <c r="G140" s="58"/>
      <c r="H140" s="59"/>
    </row>
    <row r="141" spans="2:8" ht="15.75" hidden="1" customHeight="1">
      <c r="D141" s="189" t="s">
        <v>136</v>
      </c>
      <c r="E141" s="189"/>
      <c r="F141" s="189"/>
      <c r="G141" s="189"/>
      <c r="H141" s="189"/>
    </row>
    <row r="142" spans="2:8" ht="15.75" hidden="1" customHeight="1">
      <c r="D142" s="180" t="s">
        <v>137</v>
      </c>
      <c r="E142" s="180"/>
      <c r="F142" s="180"/>
      <c r="G142" s="180"/>
      <c r="H142" s="180"/>
    </row>
    <row r="143" spans="2:8" ht="15.75" hidden="1" customHeight="1"/>
    <row r="144" spans="2:8" ht="15.75" hidden="1" customHeight="1">
      <c r="D144" s="174" t="s">
        <v>138</v>
      </c>
      <c r="E144" s="175"/>
      <c r="F144" s="175"/>
      <c r="G144" s="175"/>
      <c r="H144" s="176"/>
    </row>
    <row r="145" spans="2:8" ht="15.75" hidden="1" customHeight="1">
      <c r="B145" s="26"/>
      <c r="C145" s="25"/>
      <c r="D145" s="11" t="s">
        <v>18</v>
      </c>
      <c r="E145" s="15" t="s">
        <v>11</v>
      </c>
      <c r="F145" s="160">
        <v>1</v>
      </c>
      <c r="G145" s="16">
        <v>25000</v>
      </c>
      <c r="H145" s="17">
        <f t="shared" ref="H145:H161" si="0">G145*F145</f>
        <v>25000</v>
      </c>
    </row>
    <row r="146" spans="2:8" ht="15.75" hidden="1" customHeight="1">
      <c r="B146" s="26"/>
      <c r="C146" s="25"/>
      <c r="D146" s="11" t="s">
        <v>139</v>
      </c>
      <c r="E146" s="15" t="s">
        <v>22</v>
      </c>
      <c r="F146" s="160">
        <v>191206</v>
      </c>
      <c r="G146" s="16">
        <v>0.2</v>
      </c>
      <c r="H146" s="17">
        <f t="shared" si="0"/>
        <v>38241.200000000004</v>
      </c>
    </row>
    <row r="147" spans="2:8" ht="15.75" hidden="1" customHeight="1">
      <c r="B147" s="26"/>
      <c r="C147" s="25"/>
      <c r="D147" s="11" t="s">
        <v>140</v>
      </c>
      <c r="E147" s="15" t="s">
        <v>22</v>
      </c>
      <c r="F147" s="160">
        <v>20070</v>
      </c>
      <c r="G147" s="16">
        <v>0.2</v>
      </c>
      <c r="H147" s="17">
        <f t="shared" si="0"/>
        <v>4014</v>
      </c>
    </row>
    <row r="148" spans="2:8" ht="15.75" hidden="1" customHeight="1">
      <c r="B148" s="1"/>
      <c r="C148" s="1"/>
      <c r="D148" s="11" t="s">
        <v>33</v>
      </c>
      <c r="E148" s="15" t="s">
        <v>22</v>
      </c>
      <c r="F148" s="160">
        <v>112028</v>
      </c>
      <c r="G148" s="16">
        <v>0.75</v>
      </c>
      <c r="H148" s="17">
        <f t="shared" si="0"/>
        <v>84021</v>
      </c>
    </row>
    <row r="149" spans="2:8" ht="15.75" hidden="1" customHeight="1">
      <c r="B149" s="25"/>
      <c r="C149" s="25"/>
      <c r="D149" s="11" t="s">
        <v>141</v>
      </c>
      <c r="E149" s="15" t="s">
        <v>16</v>
      </c>
      <c r="F149" s="160">
        <v>535</v>
      </c>
      <c r="G149" s="16">
        <v>65</v>
      </c>
      <c r="H149" s="17">
        <f t="shared" si="0"/>
        <v>34775</v>
      </c>
    </row>
    <row r="150" spans="2:8" ht="15.75" hidden="1" customHeight="1">
      <c r="B150" s="25"/>
      <c r="C150" s="25"/>
      <c r="D150" s="11" t="s">
        <v>142</v>
      </c>
      <c r="E150" s="15" t="s">
        <v>22</v>
      </c>
      <c r="F150" s="160">
        <v>3042</v>
      </c>
      <c r="G150" s="16">
        <v>2.5</v>
      </c>
      <c r="H150" s="17">
        <f t="shared" si="0"/>
        <v>7605</v>
      </c>
    </row>
    <row r="151" spans="2:8" ht="15.75" hidden="1" customHeight="1">
      <c r="B151" s="25"/>
      <c r="C151" s="25"/>
      <c r="D151" s="11" t="s">
        <v>143</v>
      </c>
      <c r="E151" s="15" t="s">
        <v>24</v>
      </c>
      <c r="F151" s="160">
        <v>720</v>
      </c>
      <c r="G151" s="16">
        <v>50</v>
      </c>
      <c r="H151" s="17">
        <f t="shared" si="0"/>
        <v>36000</v>
      </c>
    </row>
    <row r="152" spans="2:8" ht="15.75" hidden="1" customHeight="1">
      <c r="B152" s="25"/>
      <c r="C152" s="25"/>
      <c r="D152" s="11" t="s">
        <v>144</v>
      </c>
      <c r="E152" s="15" t="s">
        <v>22</v>
      </c>
      <c r="F152" s="160">
        <v>467000</v>
      </c>
      <c r="G152" s="16">
        <v>1.65</v>
      </c>
      <c r="H152" s="17">
        <f t="shared" si="0"/>
        <v>770550</v>
      </c>
    </row>
    <row r="153" spans="2:8" ht="15.75" hidden="1" customHeight="1">
      <c r="B153" s="25"/>
      <c r="C153" s="25"/>
      <c r="D153" s="11" t="s">
        <v>39</v>
      </c>
      <c r="E153" s="15" t="s">
        <v>20</v>
      </c>
      <c r="F153" s="160">
        <v>29</v>
      </c>
      <c r="G153" s="16">
        <v>650</v>
      </c>
      <c r="H153" s="17">
        <f t="shared" si="0"/>
        <v>18850</v>
      </c>
    </row>
    <row r="154" spans="2:8" ht="15.75" hidden="1" customHeight="1">
      <c r="B154" s="25"/>
      <c r="C154" s="25"/>
      <c r="D154" s="38" t="s">
        <v>145</v>
      </c>
      <c r="E154" s="39" t="s">
        <v>22</v>
      </c>
      <c r="F154" s="161">
        <v>18516</v>
      </c>
      <c r="G154" s="40">
        <v>3.5</v>
      </c>
      <c r="H154" s="41">
        <f t="shared" si="0"/>
        <v>64806</v>
      </c>
    </row>
    <row r="155" spans="2:8" ht="15.75" hidden="1" customHeight="1">
      <c r="B155" s="25"/>
      <c r="C155" s="25"/>
      <c r="D155" s="11" t="s">
        <v>40</v>
      </c>
      <c r="E155" s="15" t="s">
        <v>20</v>
      </c>
      <c r="F155" s="160">
        <v>279</v>
      </c>
      <c r="G155" s="16">
        <v>40</v>
      </c>
      <c r="H155" s="17">
        <f t="shared" si="0"/>
        <v>11160</v>
      </c>
    </row>
    <row r="156" spans="2:8" ht="15.75" hidden="1" customHeight="1">
      <c r="B156" s="25"/>
      <c r="C156" s="25"/>
      <c r="D156" s="11" t="s">
        <v>41</v>
      </c>
      <c r="E156" s="15" t="s">
        <v>20</v>
      </c>
      <c r="F156" s="160">
        <v>171</v>
      </c>
      <c r="G156" s="16">
        <v>20</v>
      </c>
      <c r="H156" s="17">
        <f t="shared" si="0"/>
        <v>3420</v>
      </c>
    </row>
    <row r="157" spans="2:8" ht="15.75" hidden="1" customHeight="1">
      <c r="B157" s="25"/>
      <c r="C157" s="25"/>
      <c r="D157" s="11" t="s">
        <v>118</v>
      </c>
      <c r="E157" s="15" t="s">
        <v>20</v>
      </c>
      <c r="F157" s="160">
        <v>30</v>
      </c>
      <c r="G157" s="16">
        <v>650</v>
      </c>
      <c r="H157" s="17">
        <f t="shared" si="0"/>
        <v>19500</v>
      </c>
    </row>
    <row r="158" spans="2:8" ht="15.75" hidden="1" customHeight="1">
      <c r="B158" s="25"/>
      <c r="C158" s="25"/>
      <c r="D158" s="11" t="s">
        <v>119</v>
      </c>
      <c r="E158" s="15" t="s">
        <v>20</v>
      </c>
      <c r="F158" s="160">
        <v>104</v>
      </c>
      <c r="G158" s="16">
        <v>700</v>
      </c>
      <c r="H158" s="17">
        <f t="shared" si="0"/>
        <v>72800</v>
      </c>
    </row>
    <row r="159" spans="2:8" ht="15.75" hidden="1" customHeight="1">
      <c r="B159" s="25"/>
      <c r="C159" s="25"/>
      <c r="D159" s="11" t="s">
        <v>120</v>
      </c>
      <c r="E159" s="15" t="s">
        <v>20</v>
      </c>
      <c r="F159" s="160">
        <v>17</v>
      </c>
      <c r="G159" s="16">
        <v>700</v>
      </c>
      <c r="H159" s="17">
        <f t="shared" si="0"/>
        <v>11900</v>
      </c>
    </row>
    <row r="160" spans="2:8" ht="15.75" hidden="1" customHeight="1">
      <c r="B160" s="25"/>
      <c r="C160" s="25"/>
      <c r="D160" s="37" t="s">
        <v>42</v>
      </c>
      <c r="E160" s="18" t="s">
        <v>11</v>
      </c>
      <c r="F160" s="162">
        <v>1</v>
      </c>
      <c r="G160" s="19">
        <v>20000</v>
      </c>
      <c r="H160" s="20">
        <f t="shared" si="0"/>
        <v>20000</v>
      </c>
    </row>
    <row r="161" spans="2:8" ht="15.75" hidden="1" customHeight="1">
      <c r="B161" s="8"/>
      <c r="C161" s="8"/>
      <c r="D161" s="43" t="s">
        <v>146</v>
      </c>
      <c r="E161" s="44" t="s">
        <v>24</v>
      </c>
      <c r="F161" s="163">
        <v>400</v>
      </c>
      <c r="G161" s="45">
        <v>7.5</v>
      </c>
      <c r="H161" s="46">
        <f t="shared" si="0"/>
        <v>3000</v>
      </c>
    </row>
    <row r="162" spans="2:8" ht="15.75" hidden="1" customHeight="1">
      <c r="B162" s="8"/>
      <c r="C162" s="8"/>
      <c r="D162" s="12"/>
      <c r="E162" s="33"/>
      <c r="F162" s="164"/>
      <c r="G162" s="13" t="s">
        <v>147</v>
      </c>
      <c r="H162" s="34">
        <f>SUM(H145:H161)</f>
        <v>1225642.2</v>
      </c>
    </row>
    <row r="163" spans="2:8" ht="15.75" hidden="1" customHeight="1">
      <c r="B163" s="1"/>
      <c r="C163" s="1"/>
      <c r="D163" s="31"/>
      <c r="E163" s="1"/>
      <c r="F163" s="165"/>
      <c r="G163" s="14" t="s">
        <v>148</v>
      </c>
      <c r="H163" s="32">
        <f>H162*0.15</f>
        <v>183846.33</v>
      </c>
    </row>
    <row r="164" spans="2:8" ht="15.75" hidden="1" customHeight="1">
      <c r="B164" s="1"/>
      <c r="C164" s="1"/>
      <c r="D164" s="28"/>
      <c r="E164" s="29"/>
      <c r="F164" s="166"/>
      <c r="G164" s="14" t="s">
        <v>149</v>
      </c>
      <c r="H164" s="30">
        <f>SUM(H162:H163)</f>
        <v>1409488.53</v>
      </c>
    </row>
    <row r="165" spans="2:8" ht="15.75" hidden="1" customHeight="1">
      <c r="B165" s="1"/>
      <c r="C165" s="1"/>
      <c r="E165" s="1"/>
      <c r="F165" s="156"/>
      <c r="G165" s="1"/>
      <c r="H165" s="1"/>
    </row>
    <row r="166" spans="2:8" ht="15.75" hidden="1" customHeight="1">
      <c r="B166" s="1"/>
      <c r="C166" s="1"/>
      <c r="D166" s="174" t="s">
        <v>150</v>
      </c>
      <c r="E166" s="175"/>
      <c r="F166" s="175"/>
      <c r="G166" s="175"/>
      <c r="H166" s="176"/>
    </row>
    <row r="167" spans="2:8" ht="15.75" hidden="1" customHeight="1">
      <c r="B167" s="1"/>
      <c r="C167" s="1"/>
      <c r="D167" s="38" t="s">
        <v>151</v>
      </c>
      <c r="E167" s="39" t="s">
        <v>22</v>
      </c>
      <c r="F167" s="161">
        <v>26745.15</v>
      </c>
      <c r="G167" s="40">
        <v>0.06</v>
      </c>
      <c r="H167" s="41">
        <f t="shared" ref="H167:H189" si="1">G167*F167</f>
        <v>1604.7090000000001</v>
      </c>
    </row>
    <row r="168" spans="2:8" ht="18" hidden="1">
      <c r="B168" s="27"/>
      <c r="C168" s="27"/>
      <c r="D168" s="42" t="s">
        <v>152</v>
      </c>
      <c r="E168" s="39" t="s">
        <v>16</v>
      </c>
      <c r="F168" s="161">
        <v>585.27</v>
      </c>
      <c r="G168" s="40">
        <v>28</v>
      </c>
      <c r="H168" s="41">
        <f t="shared" si="1"/>
        <v>16387.559999999998</v>
      </c>
    </row>
    <row r="169" spans="2:8" ht="18" hidden="1">
      <c r="B169" s="27"/>
      <c r="C169" s="27"/>
      <c r="D169" s="42" t="s">
        <v>153</v>
      </c>
      <c r="E169" s="39" t="s">
        <v>16</v>
      </c>
      <c r="F169" s="161">
        <v>274.85000000000002</v>
      </c>
      <c r="G169" s="40">
        <v>150</v>
      </c>
      <c r="H169" s="41">
        <f t="shared" si="1"/>
        <v>41227.5</v>
      </c>
    </row>
    <row r="170" spans="2:8" hidden="1">
      <c r="B170" s="25"/>
      <c r="C170" s="25"/>
      <c r="D170" s="11" t="s">
        <v>36</v>
      </c>
      <c r="E170" s="15" t="s">
        <v>22</v>
      </c>
      <c r="F170" s="160">
        <v>9181</v>
      </c>
      <c r="G170" s="16">
        <v>3</v>
      </c>
      <c r="H170" s="17">
        <f t="shared" si="1"/>
        <v>27543</v>
      </c>
    </row>
    <row r="171" spans="2:8" hidden="1">
      <c r="B171" s="26"/>
      <c r="C171" s="25"/>
      <c r="D171" s="11" t="s">
        <v>154</v>
      </c>
      <c r="E171" s="15" t="s">
        <v>20</v>
      </c>
      <c r="F171" s="160">
        <v>7</v>
      </c>
      <c r="G171" s="16">
        <v>750</v>
      </c>
      <c r="H171" s="17">
        <f t="shared" si="1"/>
        <v>5250</v>
      </c>
    </row>
    <row r="172" spans="2:8" hidden="1">
      <c r="B172" s="26"/>
      <c r="C172" s="25"/>
      <c r="D172" s="11" t="s">
        <v>38</v>
      </c>
      <c r="E172" s="15" t="s">
        <v>20</v>
      </c>
      <c r="F172" s="160">
        <v>50</v>
      </c>
      <c r="G172" s="16">
        <v>400</v>
      </c>
      <c r="H172" s="17">
        <f t="shared" si="1"/>
        <v>20000</v>
      </c>
    </row>
    <row r="173" spans="2:8" hidden="1">
      <c r="B173" s="26"/>
      <c r="C173" s="25"/>
      <c r="D173" s="10" t="s">
        <v>155</v>
      </c>
      <c r="E173" s="15" t="s">
        <v>24</v>
      </c>
      <c r="F173" s="160">
        <v>585</v>
      </c>
      <c r="G173" s="16">
        <v>35</v>
      </c>
      <c r="H173" s="17">
        <f t="shared" si="1"/>
        <v>20475</v>
      </c>
    </row>
    <row r="174" spans="2:8" hidden="1">
      <c r="B174" s="1"/>
      <c r="C174" s="1"/>
      <c r="D174" s="10" t="s">
        <v>91</v>
      </c>
      <c r="E174" s="15" t="s">
        <v>20</v>
      </c>
      <c r="F174" s="160">
        <v>80</v>
      </c>
      <c r="G174" s="16">
        <v>500</v>
      </c>
      <c r="H174" s="17">
        <f t="shared" si="1"/>
        <v>40000</v>
      </c>
    </row>
    <row r="175" spans="2:8" hidden="1">
      <c r="B175" s="25"/>
      <c r="C175" s="25"/>
      <c r="D175" s="10" t="s">
        <v>96</v>
      </c>
      <c r="E175" s="15" t="s">
        <v>24</v>
      </c>
      <c r="F175" s="160">
        <v>300</v>
      </c>
      <c r="G175" s="16">
        <v>15</v>
      </c>
      <c r="H175" s="17">
        <f t="shared" si="1"/>
        <v>4500</v>
      </c>
    </row>
    <row r="176" spans="2:8" hidden="1">
      <c r="B176" s="25"/>
      <c r="C176" s="25"/>
      <c r="D176" s="10" t="s">
        <v>156</v>
      </c>
      <c r="E176" s="15" t="s">
        <v>20</v>
      </c>
      <c r="F176" s="160">
        <v>3</v>
      </c>
      <c r="G176" s="16">
        <v>7500</v>
      </c>
      <c r="H176" s="17">
        <f t="shared" si="1"/>
        <v>22500</v>
      </c>
    </row>
    <row r="177" spans="2:8" hidden="1">
      <c r="B177" s="1"/>
      <c r="C177" s="1"/>
      <c r="D177" s="10" t="s">
        <v>100</v>
      </c>
      <c r="E177" s="15" t="s">
        <v>24</v>
      </c>
      <c r="F177" s="160">
        <v>42</v>
      </c>
      <c r="G177" s="16">
        <v>25</v>
      </c>
      <c r="H177" s="17">
        <f t="shared" si="1"/>
        <v>1050</v>
      </c>
    </row>
    <row r="178" spans="2:8" hidden="1">
      <c r="B178" s="1"/>
      <c r="C178" s="1"/>
      <c r="D178" s="10" t="s">
        <v>157</v>
      </c>
      <c r="E178" s="15" t="s">
        <v>11</v>
      </c>
      <c r="F178" s="160">
        <v>1</v>
      </c>
      <c r="G178" s="16">
        <v>42500</v>
      </c>
      <c r="H178" s="17">
        <f t="shared" si="1"/>
        <v>42500</v>
      </c>
    </row>
    <row r="179" spans="2:8" hidden="1">
      <c r="B179" s="1"/>
      <c r="C179" s="1"/>
      <c r="D179" s="10" t="s">
        <v>158</v>
      </c>
      <c r="E179" s="15" t="s">
        <v>20</v>
      </c>
      <c r="F179" s="160">
        <v>1</v>
      </c>
      <c r="G179" s="16">
        <v>3000</v>
      </c>
      <c r="H179" s="17">
        <f t="shared" si="1"/>
        <v>3000</v>
      </c>
    </row>
    <row r="180" spans="2:8" hidden="1">
      <c r="B180" s="1"/>
      <c r="C180" s="1"/>
      <c r="D180" s="10" t="s">
        <v>125</v>
      </c>
      <c r="E180" s="15" t="s">
        <v>20</v>
      </c>
      <c r="F180" s="160">
        <v>2</v>
      </c>
      <c r="G180" s="16">
        <v>15000</v>
      </c>
      <c r="H180" s="17">
        <f t="shared" si="1"/>
        <v>30000</v>
      </c>
    </row>
    <row r="181" spans="2:8" hidden="1">
      <c r="B181" s="25"/>
      <c r="C181" s="25"/>
      <c r="D181" s="10" t="s">
        <v>105</v>
      </c>
      <c r="E181" s="15" t="s">
        <v>20</v>
      </c>
      <c r="F181" s="160">
        <v>2</v>
      </c>
      <c r="G181" s="16">
        <v>30000</v>
      </c>
      <c r="H181" s="17">
        <f t="shared" si="1"/>
        <v>60000</v>
      </c>
    </row>
    <row r="182" spans="2:8" hidden="1">
      <c r="B182" s="25"/>
      <c r="C182" s="25"/>
      <c r="D182" s="10" t="s">
        <v>106</v>
      </c>
      <c r="E182" s="15" t="s">
        <v>20</v>
      </c>
      <c r="F182" s="160">
        <v>6</v>
      </c>
      <c r="G182" s="16">
        <v>2500</v>
      </c>
      <c r="H182" s="17">
        <f t="shared" si="1"/>
        <v>15000</v>
      </c>
    </row>
    <row r="183" spans="2:8" hidden="1">
      <c r="B183" s="1"/>
      <c r="C183" s="1"/>
      <c r="D183" s="10" t="s">
        <v>159</v>
      </c>
      <c r="E183" s="15" t="s">
        <v>20</v>
      </c>
      <c r="F183" s="160">
        <v>8</v>
      </c>
      <c r="G183" s="16">
        <v>1500</v>
      </c>
      <c r="H183" s="17">
        <f t="shared" si="1"/>
        <v>12000</v>
      </c>
    </row>
    <row r="184" spans="2:8" hidden="1">
      <c r="B184" s="1"/>
      <c r="C184" s="1"/>
      <c r="D184" s="10" t="s">
        <v>160</v>
      </c>
      <c r="E184" s="15" t="s">
        <v>20</v>
      </c>
      <c r="F184" s="160">
        <v>8</v>
      </c>
      <c r="G184" s="16">
        <v>1200</v>
      </c>
      <c r="H184" s="17">
        <f t="shared" si="1"/>
        <v>9600</v>
      </c>
    </row>
    <row r="185" spans="2:8" hidden="1">
      <c r="B185" s="1"/>
      <c r="C185" s="1"/>
      <c r="D185" s="10" t="s">
        <v>161</v>
      </c>
      <c r="E185" s="15" t="s">
        <v>24</v>
      </c>
      <c r="F185" s="160">
        <v>524</v>
      </c>
      <c r="G185" s="16">
        <v>32</v>
      </c>
      <c r="H185" s="17">
        <f t="shared" si="1"/>
        <v>16768</v>
      </c>
    </row>
    <row r="186" spans="2:8" hidden="1">
      <c r="B186" s="1"/>
      <c r="C186" s="1"/>
      <c r="D186" s="10" t="s">
        <v>108</v>
      </c>
      <c r="E186" s="15" t="s">
        <v>20</v>
      </c>
      <c r="F186" s="160">
        <v>4</v>
      </c>
      <c r="G186" s="16">
        <v>1200</v>
      </c>
      <c r="H186" s="17">
        <f t="shared" si="1"/>
        <v>4800</v>
      </c>
    </row>
    <row r="187" spans="2:8" hidden="1">
      <c r="B187" s="1"/>
      <c r="C187" s="1"/>
      <c r="D187" s="10" t="s">
        <v>162</v>
      </c>
      <c r="E187" s="15" t="s">
        <v>11</v>
      </c>
      <c r="F187" s="160">
        <v>1</v>
      </c>
      <c r="G187" s="16">
        <v>250000</v>
      </c>
      <c r="H187" s="17">
        <f t="shared" si="1"/>
        <v>250000</v>
      </c>
    </row>
    <row r="188" spans="2:8" hidden="1">
      <c r="B188" s="1"/>
      <c r="C188" s="1"/>
      <c r="D188" s="10" t="s">
        <v>114</v>
      </c>
      <c r="E188" s="15" t="s">
        <v>85</v>
      </c>
      <c r="F188" s="160">
        <v>1059</v>
      </c>
      <c r="G188" s="16">
        <v>45</v>
      </c>
      <c r="H188" s="17">
        <f t="shared" si="1"/>
        <v>47655</v>
      </c>
    </row>
    <row r="189" spans="2:8" hidden="1">
      <c r="B189" s="1"/>
      <c r="C189" s="1"/>
      <c r="D189" s="21" t="s">
        <v>163</v>
      </c>
      <c r="E189" s="22" t="s">
        <v>24</v>
      </c>
      <c r="F189" s="167">
        <v>311</v>
      </c>
      <c r="G189" s="23">
        <v>60</v>
      </c>
      <c r="H189" s="24">
        <f t="shared" si="1"/>
        <v>18660</v>
      </c>
    </row>
    <row r="190" spans="2:8" ht="18" hidden="1">
      <c r="B190" s="1"/>
      <c r="C190" s="1"/>
      <c r="D190" s="28"/>
      <c r="E190" s="29"/>
      <c r="F190" s="166"/>
      <c r="G190" s="13" t="s">
        <v>147</v>
      </c>
      <c r="H190" s="30">
        <f>SUM(H167:H189)</f>
        <v>710520.76899999997</v>
      </c>
    </row>
    <row r="191" spans="2:8" ht="18" hidden="1">
      <c r="B191" s="1"/>
      <c r="C191" s="1"/>
      <c r="D191" s="31"/>
      <c r="E191" s="1"/>
      <c r="F191" s="156"/>
      <c r="G191" s="14" t="s">
        <v>148</v>
      </c>
      <c r="H191" s="35">
        <f>H190*0.15</f>
        <v>106578.11534999999</v>
      </c>
    </row>
    <row r="192" spans="2:8" ht="18" hidden="1">
      <c r="B192" s="1"/>
      <c r="C192" s="1"/>
      <c r="D192" s="28"/>
      <c r="E192" s="29"/>
      <c r="F192" s="166"/>
      <c r="G192" s="14" t="s">
        <v>149</v>
      </c>
      <c r="H192" s="30">
        <f>SUM(H190:H191)</f>
        <v>817098.88434999995</v>
      </c>
    </row>
    <row r="193" spans="2:8" hidden="1">
      <c r="B193" s="1"/>
      <c r="C193" s="1"/>
      <c r="E193" s="1"/>
      <c r="F193" s="156"/>
      <c r="G193" s="1"/>
      <c r="H193" s="1"/>
    </row>
    <row r="194" spans="2:8" ht="16.5" hidden="1" thickBot="1">
      <c r="B194" s="1"/>
      <c r="C194" s="1"/>
      <c r="D194" s="174" t="s">
        <v>164</v>
      </c>
      <c r="E194" s="175"/>
      <c r="F194" s="175"/>
      <c r="G194" s="175"/>
      <c r="H194" s="176"/>
    </row>
    <row r="195" spans="2:8" hidden="1">
      <c r="B195" s="1"/>
      <c r="C195" s="1"/>
      <c r="D195" s="10" t="s">
        <v>165</v>
      </c>
      <c r="E195" s="15" t="s">
        <v>20</v>
      </c>
      <c r="F195" s="160">
        <v>2</v>
      </c>
      <c r="G195" s="16">
        <v>10000</v>
      </c>
      <c r="H195" s="17">
        <f t="shared" ref="H195:H197" si="2">G195*F195</f>
        <v>20000</v>
      </c>
    </row>
    <row r="196" spans="2:8" hidden="1">
      <c r="B196" s="1"/>
      <c r="C196" s="1"/>
      <c r="D196" s="10" t="s">
        <v>166</v>
      </c>
      <c r="E196" s="15" t="s">
        <v>20</v>
      </c>
      <c r="F196" s="160">
        <v>2</v>
      </c>
      <c r="G196" s="16">
        <v>20000</v>
      </c>
      <c r="H196" s="17">
        <f t="shared" si="2"/>
        <v>40000</v>
      </c>
    </row>
    <row r="197" spans="2:8" hidden="1">
      <c r="B197" s="1"/>
      <c r="C197" s="1"/>
      <c r="D197" s="47" t="s">
        <v>167</v>
      </c>
      <c r="E197" s="48" t="s">
        <v>20</v>
      </c>
      <c r="F197" s="168">
        <v>4</v>
      </c>
      <c r="G197" s="49">
        <v>7500</v>
      </c>
      <c r="H197" s="50">
        <f t="shared" si="2"/>
        <v>30000</v>
      </c>
    </row>
    <row r="198" spans="2:8" ht="18" hidden="1">
      <c r="B198" s="1"/>
      <c r="C198" s="1"/>
      <c r="D198" s="28"/>
      <c r="E198" s="29"/>
      <c r="F198" s="166"/>
      <c r="G198" s="13" t="s">
        <v>147</v>
      </c>
      <c r="H198" s="30">
        <f>SUM(H195:H197)</f>
        <v>90000</v>
      </c>
    </row>
    <row r="199" spans="2:8" ht="18" hidden="1">
      <c r="B199" s="1"/>
      <c r="C199" s="1"/>
      <c r="D199" s="31"/>
      <c r="E199" s="1"/>
      <c r="F199" s="156"/>
      <c r="G199" s="14" t="s">
        <v>148</v>
      </c>
      <c r="H199" s="35">
        <f>H198*0.15</f>
        <v>13500</v>
      </c>
    </row>
    <row r="200" spans="2:8" ht="18" hidden="1">
      <c r="B200" s="1"/>
      <c r="C200" s="1"/>
      <c r="D200" s="28"/>
      <c r="E200" s="29"/>
      <c r="F200" s="166"/>
      <c r="G200" s="14" t="s">
        <v>149</v>
      </c>
      <c r="H200" s="30">
        <f>SUM(H198:H199)</f>
        <v>103500</v>
      </c>
    </row>
    <row r="201" spans="2:8" hidden="1">
      <c r="B201" s="1"/>
      <c r="C201" s="1"/>
      <c r="E201" s="1"/>
      <c r="F201" s="156"/>
      <c r="G201" s="1"/>
      <c r="H201" s="1"/>
    </row>
    <row r="202" spans="2:8" ht="16.5" hidden="1" thickBot="1">
      <c r="B202" s="1"/>
      <c r="C202" s="1"/>
      <c r="D202" s="174" t="s">
        <v>168</v>
      </c>
      <c r="E202" s="175"/>
      <c r="F202" s="175"/>
      <c r="G202" s="175"/>
      <c r="H202" s="176"/>
    </row>
    <row r="203" spans="2:8" hidden="1">
      <c r="B203" s="1"/>
      <c r="C203" s="1"/>
      <c r="D203" s="38" t="s">
        <v>10</v>
      </c>
      <c r="E203" s="51" t="s">
        <v>11</v>
      </c>
      <c r="F203" s="169"/>
      <c r="G203" s="52">
        <v>32500</v>
      </c>
      <c r="H203" s="53">
        <f t="shared" ref="H203:H205" si="3">G203*F203</f>
        <v>0</v>
      </c>
    </row>
    <row r="204" spans="2:8" hidden="1">
      <c r="B204" s="1"/>
      <c r="C204" s="1"/>
      <c r="D204" s="38" t="s">
        <v>13</v>
      </c>
      <c r="E204" s="39" t="s">
        <v>11</v>
      </c>
      <c r="F204" s="161"/>
      <c r="G204" s="40">
        <v>49250</v>
      </c>
      <c r="H204" s="41">
        <f t="shared" si="3"/>
        <v>0</v>
      </c>
    </row>
    <row r="205" spans="2:8" hidden="1">
      <c r="B205" s="1"/>
      <c r="C205" s="1"/>
      <c r="D205" s="54" t="s">
        <v>169</v>
      </c>
      <c r="E205" s="44" t="s">
        <v>11</v>
      </c>
      <c r="F205" s="163">
        <v>1</v>
      </c>
      <c r="G205" s="45">
        <v>27000</v>
      </c>
      <c r="H205" s="46">
        <f t="shared" si="3"/>
        <v>27000</v>
      </c>
    </row>
    <row r="206" spans="2:8" ht="18" hidden="1">
      <c r="B206" s="1"/>
      <c r="C206" s="1"/>
      <c r="D206" s="28"/>
      <c r="E206" s="29"/>
      <c r="F206" s="166"/>
      <c r="G206" s="13" t="s">
        <v>147</v>
      </c>
      <c r="H206" s="30">
        <f>SUM(H203:H205)</f>
        <v>27000</v>
      </c>
    </row>
    <row r="207" spans="2:8" ht="18" hidden="1">
      <c r="B207" s="1"/>
      <c r="C207" s="1"/>
      <c r="D207" s="31"/>
      <c r="E207" s="1"/>
      <c r="F207" s="156"/>
      <c r="G207" s="14" t="s">
        <v>148</v>
      </c>
      <c r="H207" s="35">
        <f>H206*0.15</f>
        <v>4050</v>
      </c>
    </row>
    <row r="208" spans="2:8" ht="39" hidden="1" customHeight="1">
      <c r="B208" s="1"/>
      <c r="C208" s="1"/>
      <c r="D208" s="28"/>
      <c r="E208" s="29"/>
      <c r="F208" s="166"/>
      <c r="G208" s="14" t="s">
        <v>149</v>
      </c>
      <c r="H208" s="30">
        <f>SUM(H203:H205)</f>
        <v>27000</v>
      </c>
    </row>
    <row r="209" spans="2:8" ht="18" hidden="1">
      <c r="B209" s="1"/>
      <c r="C209" s="1"/>
      <c r="E209" s="1"/>
      <c r="F209" s="156"/>
      <c r="G209" s="14" t="s">
        <v>170</v>
      </c>
      <c r="H209" s="36">
        <f>SUM(H162,H190,H198,H206)</f>
        <v>2053162.969</v>
      </c>
    </row>
    <row r="210" spans="2:8" hidden="1">
      <c r="B210" s="1"/>
      <c r="C210" s="1"/>
      <c r="D210" s="5" t="s">
        <v>171</v>
      </c>
      <c r="E210" s="5"/>
      <c r="F210" s="170"/>
      <c r="G210" s="6"/>
      <c r="H210" s="6"/>
    </row>
    <row r="211" spans="2:8" hidden="1">
      <c r="B211" s="1"/>
      <c r="C211" s="1"/>
      <c r="D211" s="177" t="s">
        <v>172</v>
      </c>
      <c r="E211" s="177"/>
      <c r="F211" s="177"/>
      <c r="G211" s="177"/>
      <c r="H211" s="177"/>
    </row>
    <row r="212" spans="2:8" hidden="1">
      <c r="B212" s="1"/>
      <c r="C212" s="1"/>
      <c r="D212" s="6" t="s">
        <v>173</v>
      </c>
      <c r="E212" s="6"/>
      <c r="F212" s="156"/>
      <c r="G212" s="1"/>
      <c r="H212" s="2"/>
    </row>
    <row r="213" spans="2:8" hidden="1">
      <c r="B213" s="1"/>
      <c r="C213" s="1"/>
      <c r="D213" s="7" t="s">
        <v>174</v>
      </c>
      <c r="F213" s="156"/>
    </row>
    <row r="214" spans="2:8" hidden="1">
      <c r="B214" s="1"/>
      <c r="C214" s="1"/>
      <c r="D214" s="1" t="s">
        <v>175</v>
      </c>
      <c r="F214" s="156"/>
    </row>
    <row r="215" spans="2:8">
      <c r="B215" s="1"/>
      <c r="C215" s="1"/>
      <c r="E215" s="1"/>
      <c r="F215" s="156"/>
      <c r="G215" s="1"/>
      <c r="H215" s="1"/>
    </row>
    <row r="216" spans="2:8">
      <c r="B216" s="1"/>
      <c r="C216" s="1"/>
      <c r="E216" s="1"/>
      <c r="F216" s="156"/>
      <c r="G216" s="1"/>
      <c r="H216" s="1"/>
    </row>
    <row r="217" spans="2:8" ht="36" customHeight="1" thickBot="1">
      <c r="B217" s="178" t="s">
        <v>176</v>
      </c>
      <c r="C217" s="178"/>
      <c r="D217" s="178"/>
      <c r="E217" s="4"/>
      <c r="F217" s="158"/>
      <c r="G217" s="179"/>
      <c r="H217" s="179"/>
    </row>
    <row r="218" spans="2:8">
      <c r="B218" s="181" t="s">
        <v>2</v>
      </c>
      <c r="C218" s="122" t="s">
        <v>3</v>
      </c>
      <c r="D218" s="181" t="s">
        <v>4</v>
      </c>
      <c r="E218" s="183" t="s">
        <v>5</v>
      </c>
      <c r="F218" s="185" t="s">
        <v>6</v>
      </c>
      <c r="G218" s="181" t="s">
        <v>7</v>
      </c>
      <c r="H218" s="187" t="s">
        <v>8</v>
      </c>
    </row>
    <row r="219" spans="2:8">
      <c r="B219" s="182"/>
      <c r="C219" s="123" t="s">
        <v>9</v>
      </c>
      <c r="D219" s="182"/>
      <c r="E219" s="184"/>
      <c r="F219" s="186"/>
      <c r="G219" s="182"/>
      <c r="H219" s="188"/>
    </row>
    <row r="220" spans="2:8">
      <c r="B220" s="61">
        <v>2622</v>
      </c>
      <c r="C220" s="62"/>
      <c r="D220" s="63" t="s">
        <v>177</v>
      </c>
      <c r="E220" s="65" t="s">
        <v>20</v>
      </c>
      <c r="F220" s="90">
        <v>1</v>
      </c>
      <c r="G220" s="67"/>
      <c r="H220" s="117"/>
    </row>
    <row r="221" spans="2:8">
      <c r="B221" s="61">
        <v>2622</v>
      </c>
      <c r="C221" s="62"/>
      <c r="D221" s="63" t="s">
        <v>178</v>
      </c>
      <c r="E221" s="65" t="s">
        <v>20</v>
      </c>
      <c r="F221" s="90">
        <v>1</v>
      </c>
      <c r="G221" s="67"/>
      <c r="H221" s="64"/>
    </row>
    <row r="222" spans="2:8">
      <c r="B222" s="61">
        <v>2622</v>
      </c>
      <c r="C222" s="62"/>
      <c r="D222" s="63" t="s">
        <v>179</v>
      </c>
      <c r="E222" s="65" t="s">
        <v>20</v>
      </c>
      <c r="F222" s="90">
        <v>1</v>
      </c>
      <c r="G222" s="67"/>
      <c r="H222" s="64"/>
    </row>
    <row r="223" spans="2:8">
      <c r="B223" s="61">
        <v>2622</v>
      </c>
      <c r="C223" s="62"/>
      <c r="D223" s="63" t="s">
        <v>180</v>
      </c>
      <c r="E223" s="65" t="s">
        <v>20</v>
      </c>
      <c r="F223" s="90">
        <v>1</v>
      </c>
      <c r="G223" s="67"/>
      <c r="H223" s="64"/>
    </row>
    <row r="224" spans="2:8">
      <c r="B224" s="61">
        <v>2622</v>
      </c>
      <c r="C224" s="62"/>
      <c r="D224" s="63" t="s">
        <v>181</v>
      </c>
      <c r="E224" s="65" t="s">
        <v>20</v>
      </c>
      <c r="F224" s="90">
        <v>1</v>
      </c>
      <c r="G224" s="67"/>
      <c r="H224" s="64"/>
    </row>
    <row r="225" spans="2:8">
      <c r="B225" s="61">
        <v>2622</v>
      </c>
      <c r="C225" s="68"/>
      <c r="D225" s="69" t="s">
        <v>182</v>
      </c>
      <c r="E225" s="65" t="s">
        <v>20</v>
      </c>
      <c r="F225" s="90">
        <v>1</v>
      </c>
      <c r="G225" s="67"/>
      <c r="H225" s="64"/>
    </row>
    <row r="226" spans="2:8">
      <c r="B226" s="61">
        <v>2622</v>
      </c>
      <c r="C226" s="68"/>
      <c r="D226" s="69" t="s">
        <v>183</v>
      </c>
      <c r="E226" s="65" t="s">
        <v>20</v>
      </c>
      <c r="F226" s="90">
        <v>1</v>
      </c>
      <c r="G226" s="67"/>
      <c r="H226" s="64"/>
    </row>
    <row r="227" spans="2:8">
      <c r="B227" s="61">
        <v>2622</v>
      </c>
      <c r="C227" s="68"/>
      <c r="D227" s="69" t="s">
        <v>184</v>
      </c>
      <c r="E227" s="65" t="s">
        <v>20</v>
      </c>
      <c r="F227" s="90">
        <v>1</v>
      </c>
      <c r="G227" s="67"/>
      <c r="H227" s="64"/>
    </row>
    <row r="228" spans="2:8">
      <c r="B228" s="61">
        <v>2622</v>
      </c>
      <c r="C228" s="68"/>
      <c r="D228" s="69" t="s">
        <v>185</v>
      </c>
      <c r="E228" s="65" t="s">
        <v>20</v>
      </c>
      <c r="F228" s="90">
        <v>4</v>
      </c>
      <c r="G228" s="67"/>
      <c r="H228" s="64"/>
    </row>
    <row r="229" spans="2:8">
      <c r="B229" s="61">
        <v>2622</v>
      </c>
      <c r="C229" s="68"/>
      <c r="D229" s="69" t="s">
        <v>186</v>
      </c>
      <c r="E229" s="65" t="s">
        <v>22</v>
      </c>
      <c r="F229" s="90">
        <v>1250</v>
      </c>
      <c r="G229" s="66"/>
      <c r="H229" s="67"/>
    </row>
    <row r="230" spans="2:8">
      <c r="B230" s="61">
        <v>2622</v>
      </c>
      <c r="C230" s="70"/>
      <c r="D230" s="71" t="s">
        <v>187</v>
      </c>
      <c r="E230" s="65" t="s">
        <v>20</v>
      </c>
      <c r="F230" s="101">
        <v>3</v>
      </c>
      <c r="G230" s="72"/>
      <c r="H230" s="121"/>
    </row>
    <row r="231" spans="2:8">
      <c r="B231" s="61">
        <v>2213</v>
      </c>
      <c r="C231" s="70"/>
      <c r="D231" s="71" t="s">
        <v>38</v>
      </c>
      <c r="E231" s="65" t="s">
        <v>20</v>
      </c>
      <c r="F231" s="101">
        <v>10</v>
      </c>
      <c r="G231" s="72"/>
      <c r="H231" s="121"/>
    </row>
    <row r="232" spans="2:8">
      <c r="B232" s="124">
        <v>2622</v>
      </c>
      <c r="C232" s="125"/>
      <c r="D232" s="126" t="s">
        <v>188</v>
      </c>
      <c r="E232" s="127" t="s">
        <v>20</v>
      </c>
      <c r="F232" s="171">
        <v>5</v>
      </c>
      <c r="G232" s="128"/>
      <c r="H232" s="129"/>
    </row>
    <row r="233" spans="2:8" ht="18">
      <c r="B233" s="135"/>
      <c r="C233" s="136"/>
      <c r="D233" s="136"/>
      <c r="E233" s="136"/>
      <c r="F233" s="157"/>
      <c r="G233" s="133" t="s">
        <v>189</v>
      </c>
      <c r="H233" s="134">
        <f>SUM(H220:H232)</f>
        <v>0</v>
      </c>
    </row>
    <row r="234" spans="2:8">
      <c r="B234" s="1"/>
      <c r="C234" s="1"/>
      <c r="E234" s="1"/>
      <c r="F234" s="156"/>
      <c r="G234" s="1"/>
      <c r="H234" s="1"/>
    </row>
    <row r="235" spans="2:8" ht="18">
      <c r="B235" s="1"/>
      <c r="C235" s="1"/>
      <c r="E235" s="1"/>
      <c r="F235" s="156"/>
      <c r="G235" s="137" t="s">
        <v>190</v>
      </c>
      <c r="H235" s="138">
        <f>SUM(H107,H123,H139,H233)</f>
        <v>0</v>
      </c>
    </row>
    <row r="236" spans="2:8">
      <c r="B236" s="1"/>
      <c r="C236" s="1"/>
      <c r="E236" s="1"/>
      <c r="F236" s="156"/>
      <c r="G236" s="1"/>
      <c r="H236" s="1"/>
    </row>
    <row r="237" spans="2:8">
      <c r="B237" s="130" t="s">
        <v>191</v>
      </c>
      <c r="C237" s="131" t="s">
        <v>192</v>
      </c>
      <c r="D237" s="131" t="s">
        <v>192</v>
      </c>
      <c r="E237" s="131" t="s">
        <v>192</v>
      </c>
      <c r="F237" s="172" t="s">
        <v>192</v>
      </c>
      <c r="G237" s="1"/>
      <c r="H237" s="1"/>
    </row>
    <row r="238" spans="2:8">
      <c r="B238" s="130" t="s">
        <v>193</v>
      </c>
      <c r="C238" s="131" t="s">
        <v>192</v>
      </c>
      <c r="D238" s="131" t="s">
        <v>192</v>
      </c>
      <c r="E238" s="131" t="s">
        <v>192</v>
      </c>
      <c r="F238" s="172" t="s">
        <v>192</v>
      </c>
      <c r="G238" s="1"/>
      <c r="H238" s="1"/>
    </row>
    <row r="239" spans="2:8">
      <c r="B239" s="130" t="s">
        <v>194</v>
      </c>
      <c r="C239" s="131" t="s">
        <v>192</v>
      </c>
      <c r="D239" s="131" t="s">
        <v>192</v>
      </c>
      <c r="E239" s="131" t="s">
        <v>192</v>
      </c>
      <c r="F239" s="172" t="s">
        <v>192</v>
      </c>
      <c r="G239" s="1"/>
      <c r="H239" s="1"/>
    </row>
    <row r="240" spans="2:8">
      <c r="B240" s="130" t="s">
        <v>195</v>
      </c>
      <c r="C240" s="131" t="s">
        <v>192</v>
      </c>
      <c r="D240" s="131" t="s">
        <v>192</v>
      </c>
      <c r="E240" s="131" t="s">
        <v>192</v>
      </c>
      <c r="F240" s="172" t="s">
        <v>192</v>
      </c>
      <c r="G240" s="1"/>
      <c r="H240" s="1"/>
    </row>
    <row r="241" spans="2:8">
      <c r="B241" s="130" t="s">
        <v>196</v>
      </c>
      <c r="C241" s="131" t="s">
        <v>192</v>
      </c>
      <c r="D241" s="131" t="s">
        <v>197</v>
      </c>
      <c r="E241" s="132" t="s">
        <v>192</v>
      </c>
      <c r="F241" s="173"/>
      <c r="G241" s="1"/>
      <c r="H241" s="1"/>
    </row>
    <row r="242" spans="2:8">
      <c r="B242" s="130" t="s">
        <v>198</v>
      </c>
      <c r="C242" s="131" t="s">
        <v>192</v>
      </c>
      <c r="D242" s="131" t="s">
        <v>199</v>
      </c>
      <c r="E242" s="131" t="s">
        <v>192</v>
      </c>
      <c r="F242" s="172" t="s">
        <v>192</v>
      </c>
      <c r="G242" s="1"/>
      <c r="H242" s="1"/>
    </row>
    <row r="243" spans="2:8">
      <c r="B243" s="1"/>
      <c r="C243" s="1"/>
      <c r="E243" s="1"/>
      <c r="F243" s="156"/>
      <c r="G243" s="1"/>
      <c r="H243" s="1"/>
    </row>
    <row r="244" spans="2:8">
      <c r="B244" s="1"/>
      <c r="C244" s="1"/>
      <c r="E244" s="1"/>
      <c r="F244" s="156"/>
      <c r="G244" s="1"/>
      <c r="H244" s="1"/>
    </row>
    <row r="245" spans="2:8">
      <c r="B245" s="1"/>
      <c r="C245" s="1"/>
      <c r="E245" s="1"/>
      <c r="F245" s="156"/>
      <c r="G245" s="1"/>
      <c r="H245" s="1"/>
    </row>
    <row r="246" spans="2:8">
      <c r="B246" s="1"/>
      <c r="C246" s="1"/>
      <c r="E246" s="1"/>
      <c r="F246" s="156"/>
      <c r="G246" s="1"/>
      <c r="H246" s="1"/>
    </row>
    <row r="247" spans="2:8">
      <c r="B247" s="1"/>
      <c r="C247" s="1"/>
      <c r="E247" s="1"/>
      <c r="F247" s="156"/>
      <c r="G247" s="1"/>
      <c r="H247" s="1"/>
    </row>
    <row r="248" spans="2:8">
      <c r="B248" s="1"/>
      <c r="C248" s="1"/>
      <c r="E248" s="1"/>
      <c r="F248" s="156"/>
      <c r="G248" s="1"/>
      <c r="H248" s="1"/>
    </row>
    <row r="249" spans="2:8">
      <c r="B249" s="1"/>
      <c r="C249" s="1"/>
      <c r="E249" s="1"/>
      <c r="F249" s="156"/>
      <c r="G249" s="1"/>
      <c r="H249" s="1"/>
    </row>
    <row r="250" spans="2:8">
      <c r="B250" s="1"/>
      <c r="C250" s="1"/>
      <c r="E250" s="1"/>
      <c r="F250" s="156"/>
      <c r="G250" s="1"/>
      <c r="H250" s="1"/>
    </row>
    <row r="251" spans="2:8">
      <c r="B251" s="1"/>
      <c r="C251" s="1"/>
      <c r="E251" s="1"/>
      <c r="F251" s="156"/>
      <c r="G251" s="1"/>
      <c r="H251" s="1"/>
    </row>
    <row r="252" spans="2:8">
      <c r="B252" s="1"/>
      <c r="C252" s="1"/>
      <c r="E252" s="1"/>
      <c r="F252" s="156"/>
      <c r="G252" s="1"/>
      <c r="H252" s="1"/>
    </row>
    <row r="253" spans="2:8">
      <c r="B253" s="1"/>
      <c r="C253" s="1"/>
      <c r="E253" s="1"/>
      <c r="F253" s="156"/>
      <c r="G253" s="1"/>
      <c r="H253" s="1"/>
    </row>
    <row r="254" spans="2:8">
      <c r="B254" s="1"/>
      <c r="C254" s="1"/>
      <c r="E254" s="1"/>
      <c r="F254" s="156"/>
      <c r="G254" s="1"/>
      <c r="H254" s="1"/>
    </row>
    <row r="255" spans="2:8">
      <c r="B255" s="1"/>
      <c r="C255" s="1"/>
      <c r="E255" s="1"/>
      <c r="F255" s="156"/>
      <c r="G255" s="1"/>
      <c r="H255" s="1"/>
    </row>
    <row r="256" spans="2:8">
      <c r="B256" s="1"/>
      <c r="C256" s="1"/>
      <c r="E256" s="1"/>
      <c r="F256" s="156"/>
      <c r="G256" s="1"/>
      <c r="H256" s="1"/>
    </row>
    <row r="257" spans="6:6" s="1" customFormat="1">
      <c r="F257" s="156"/>
    </row>
    <row r="258" spans="6:6" s="1" customFormat="1">
      <c r="F258" s="156"/>
    </row>
    <row r="259" spans="6:6" s="1" customFormat="1">
      <c r="F259" s="156"/>
    </row>
    <row r="260" spans="6:6" s="1" customFormat="1">
      <c r="F260" s="156"/>
    </row>
    <row r="261" spans="6:6" s="1" customFormat="1">
      <c r="F261" s="156"/>
    </row>
    <row r="262" spans="6:6" s="1" customFormat="1">
      <c r="F262" s="156"/>
    </row>
    <row r="263" spans="6:6" s="1" customFormat="1">
      <c r="F263" s="156"/>
    </row>
    <row r="264" spans="6:6" s="1" customFormat="1">
      <c r="F264" s="156"/>
    </row>
    <row r="265" spans="6:6" s="1" customFormat="1">
      <c r="F265" s="156"/>
    </row>
    <row r="266" spans="6:6" s="1" customFormat="1">
      <c r="F266" s="156"/>
    </row>
    <row r="267" spans="6:6" s="1" customFormat="1">
      <c r="F267" s="156"/>
    </row>
    <row r="268" spans="6:6" s="1" customFormat="1">
      <c r="F268" s="156"/>
    </row>
    <row r="269" spans="6:6" s="1" customFormat="1">
      <c r="F269" s="156"/>
    </row>
    <row r="270" spans="6:6" s="1" customFormat="1">
      <c r="F270" s="156"/>
    </row>
    <row r="271" spans="6:6" s="1" customFormat="1">
      <c r="F271" s="156"/>
    </row>
    <row r="272" spans="6:6" s="1" customFormat="1">
      <c r="F272" s="156"/>
    </row>
    <row r="273" spans="6:6" s="1" customFormat="1">
      <c r="F273" s="156"/>
    </row>
    <row r="274" spans="6:6" s="1" customFormat="1">
      <c r="F274" s="156"/>
    </row>
    <row r="275" spans="6:6" s="1" customFormat="1">
      <c r="F275" s="156"/>
    </row>
    <row r="276" spans="6:6" s="1" customFormat="1">
      <c r="F276" s="156"/>
    </row>
    <row r="277" spans="6:6" s="1" customFormat="1">
      <c r="F277" s="156"/>
    </row>
    <row r="278" spans="6:6" s="1" customFormat="1">
      <c r="F278" s="156"/>
    </row>
    <row r="279" spans="6:6" s="1" customFormat="1">
      <c r="F279" s="156"/>
    </row>
    <row r="280" spans="6:6" s="1" customFormat="1">
      <c r="F280" s="156"/>
    </row>
    <row r="281" spans="6:6" s="1" customFormat="1">
      <c r="F281" s="156"/>
    </row>
    <row r="282" spans="6:6" s="1" customFormat="1">
      <c r="F282" s="156"/>
    </row>
    <row r="283" spans="6:6" s="1" customFormat="1">
      <c r="F283" s="156"/>
    </row>
    <row r="284" spans="6:6" s="1" customFormat="1">
      <c r="F284" s="156"/>
    </row>
    <row r="285" spans="6:6" s="1" customFormat="1">
      <c r="F285" s="156"/>
    </row>
    <row r="286" spans="6:6" s="1" customFormat="1">
      <c r="F286" s="156"/>
    </row>
    <row r="287" spans="6:6" s="1" customFormat="1">
      <c r="F287" s="156"/>
    </row>
    <row r="288" spans="6:6" s="1" customFormat="1">
      <c r="F288" s="156"/>
    </row>
    <row r="289" spans="6:6" s="1" customFormat="1">
      <c r="F289" s="156"/>
    </row>
    <row r="290" spans="6:6" s="1" customFormat="1">
      <c r="F290" s="156"/>
    </row>
    <row r="291" spans="6:6" s="1" customFormat="1">
      <c r="F291" s="156"/>
    </row>
    <row r="292" spans="6:6" s="1" customFormat="1">
      <c r="F292" s="156"/>
    </row>
    <row r="293" spans="6:6" s="1" customFormat="1">
      <c r="F293" s="156"/>
    </row>
    <row r="294" spans="6:6" s="1" customFormat="1">
      <c r="F294" s="156"/>
    </row>
    <row r="295" spans="6:6" s="1" customFormat="1">
      <c r="F295" s="156"/>
    </row>
    <row r="296" spans="6:6" s="1" customFormat="1">
      <c r="F296" s="156"/>
    </row>
    <row r="297" spans="6:6" s="1" customFormat="1">
      <c r="F297" s="156"/>
    </row>
    <row r="298" spans="6:6" s="1" customFormat="1">
      <c r="F298" s="156"/>
    </row>
    <row r="299" spans="6:6" s="1" customFormat="1">
      <c r="F299" s="156"/>
    </row>
    <row r="300" spans="6:6" s="1" customFormat="1">
      <c r="F300" s="156"/>
    </row>
    <row r="301" spans="6:6" s="1" customFormat="1">
      <c r="F301" s="156"/>
    </row>
    <row r="302" spans="6:6" s="1" customFormat="1">
      <c r="F302" s="156"/>
    </row>
    <row r="303" spans="6:6" s="1" customFormat="1">
      <c r="F303" s="156"/>
    </row>
    <row r="304" spans="6:6" s="1" customFormat="1">
      <c r="F304" s="156"/>
    </row>
    <row r="305" spans="6:6" s="1" customFormat="1">
      <c r="F305" s="156"/>
    </row>
    <row r="306" spans="6:6" s="1" customFormat="1">
      <c r="F306" s="156"/>
    </row>
    <row r="307" spans="6:6" s="1" customFormat="1">
      <c r="F307" s="156"/>
    </row>
    <row r="308" spans="6:6" s="1" customFormat="1">
      <c r="F308" s="156"/>
    </row>
    <row r="309" spans="6:6" s="1" customFormat="1">
      <c r="F309" s="156"/>
    </row>
    <row r="310" spans="6:6" s="1" customFormat="1">
      <c r="F310" s="156"/>
    </row>
    <row r="311" spans="6:6" s="1" customFormat="1">
      <c r="F311" s="156"/>
    </row>
    <row r="312" spans="6:6" s="1" customFormat="1">
      <c r="F312" s="156"/>
    </row>
    <row r="313" spans="6:6" s="1" customFormat="1">
      <c r="F313" s="156"/>
    </row>
    <row r="314" spans="6:6" s="1" customFormat="1">
      <c r="F314" s="156"/>
    </row>
    <row r="315" spans="6:6" s="1" customFormat="1">
      <c r="F315" s="156"/>
    </row>
    <row r="316" spans="6:6" s="1" customFormat="1">
      <c r="F316" s="156"/>
    </row>
    <row r="317" spans="6:6" s="1" customFormat="1">
      <c r="F317" s="156"/>
    </row>
    <row r="318" spans="6:6" s="1" customFormat="1">
      <c r="F318" s="156"/>
    </row>
    <row r="319" spans="6:6" s="1" customFormat="1">
      <c r="F319" s="156"/>
    </row>
    <row r="320" spans="6:6" s="1" customFormat="1">
      <c r="F320" s="156"/>
    </row>
    <row r="321" spans="6:6" s="1" customFormat="1">
      <c r="F321" s="156"/>
    </row>
    <row r="322" spans="6:6" s="1" customFormat="1">
      <c r="F322" s="156"/>
    </row>
    <row r="323" spans="6:6" s="1" customFormat="1">
      <c r="F323" s="156"/>
    </row>
    <row r="324" spans="6:6" s="1" customFormat="1">
      <c r="F324" s="156"/>
    </row>
    <row r="325" spans="6:6" s="1" customFormat="1">
      <c r="F325" s="156"/>
    </row>
    <row r="326" spans="6:6" s="1" customFormat="1">
      <c r="F326" s="156"/>
    </row>
    <row r="327" spans="6:6" s="1" customFormat="1">
      <c r="F327" s="156"/>
    </row>
    <row r="328" spans="6:6" s="1" customFormat="1">
      <c r="F328" s="156"/>
    </row>
    <row r="329" spans="6:6" s="1" customFormat="1">
      <c r="F329" s="156"/>
    </row>
    <row r="330" spans="6:6" s="1" customFormat="1">
      <c r="F330" s="156"/>
    </row>
    <row r="331" spans="6:6" s="1" customFormat="1">
      <c r="F331" s="156"/>
    </row>
    <row r="332" spans="6:6" s="1" customFormat="1">
      <c r="F332" s="156"/>
    </row>
    <row r="333" spans="6:6" s="1" customFormat="1">
      <c r="F333" s="156"/>
    </row>
    <row r="334" spans="6:6" s="1" customFormat="1">
      <c r="F334" s="156"/>
    </row>
    <row r="335" spans="6:6" s="1" customFormat="1">
      <c r="F335" s="156"/>
    </row>
    <row r="336" spans="6:6" s="1" customFormat="1">
      <c r="F336" s="156"/>
    </row>
    <row r="337" spans="6:6" s="1" customFormat="1">
      <c r="F337" s="156"/>
    </row>
    <row r="338" spans="6:6" s="1" customFormat="1">
      <c r="F338" s="156"/>
    </row>
    <row r="339" spans="6:6" s="1" customFormat="1">
      <c r="F339" s="156"/>
    </row>
    <row r="340" spans="6:6" s="1" customFormat="1">
      <c r="F340" s="156"/>
    </row>
    <row r="341" spans="6:6" s="1" customFormat="1">
      <c r="F341" s="156"/>
    </row>
    <row r="342" spans="6:6" s="1" customFormat="1">
      <c r="F342" s="156"/>
    </row>
    <row r="343" spans="6:6" s="1" customFormat="1">
      <c r="F343" s="156"/>
    </row>
    <row r="344" spans="6:6" s="1" customFormat="1">
      <c r="F344" s="156"/>
    </row>
    <row r="345" spans="6:6" s="1" customFormat="1">
      <c r="F345" s="156"/>
    </row>
    <row r="346" spans="6:6" s="1" customFormat="1">
      <c r="F346" s="156"/>
    </row>
    <row r="347" spans="6:6" s="1" customFormat="1">
      <c r="F347" s="156"/>
    </row>
    <row r="348" spans="6:6" s="1" customFormat="1">
      <c r="F348" s="156"/>
    </row>
    <row r="349" spans="6:6" s="1" customFormat="1">
      <c r="F349" s="156"/>
    </row>
    <row r="350" spans="6:6" s="1" customFormat="1">
      <c r="F350" s="156"/>
    </row>
    <row r="351" spans="6:6" s="1" customFormat="1">
      <c r="F351" s="156"/>
    </row>
    <row r="352" spans="6:6" s="1" customFormat="1">
      <c r="F352" s="156"/>
    </row>
    <row r="353" spans="6:6" s="1" customFormat="1">
      <c r="F353" s="156"/>
    </row>
    <row r="354" spans="6:6" s="1" customFormat="1">
      <c r="F354" s="156"/>
    </row>
    <row r="355" spans="6:6" s="1" customFormat="1">
      <c r="F355" s="156"/>
    </row>
    <row r="356" spans="6:6" s="1" customFormat="1">
      <c r="F356" s="156"/>
    </row>
    <row r="357" spans="6:6" s="1" customFormat="1">
      <c r="F357" s="156"/>
    </row>
    <row r="358" spans="6:6" s="1" customFormat="1">
      <c r="F358" s="156"/>
    </row>
    <row r="359" spans="6:6" s="1" customFormat="1">
      <c r="F359" s="156"/>
    </row>
    <row r="360" spans="6:6" s="1" customFormat="1">
      <c r="F360" s="156"/>
    </row>
    <row r="361" spans="6:6" s="1" customFormat="1">
      <c r="F361" s="156"/>
    </row>
    <row r="362" spans="6:6" s="1" customFormat="1">
      <c r="F362" s="156"/>
    </row>
    <row r="363" spans="6:6" s="1" customFormat="1">
      <c r="F363" s="156"/>
    </row>
    <row r="364" spans="6:6" s="1" customFormat="1">
      <c r="F364" s="156"/>
    </row>
    <row r="365" spans="6:6" s="1" customFormat="1">
      <c r="F365" s="156"/>
    </row>
    <row r="366" spans="6:6" s="1" customFormat="1">
      <c r="F366" s="156"/>
    </row>
    <row r="367" spans="6:6" s="1" customFormat="1">
      <c r="F367" s="156"/>
    </row>
    <row r="368" spans="6:6" s="1" customFormat="1">
      <c r="F368" s="156"/>
    </row>
    <row r="369" spans="6:6" s="1" customFormat="1">
      <c r="F369" s="156"/>
    </row>
    <row r="370" spans="6:6" s="1" customFormat="1">
      <c r="F370" s="156"/>
    </row>
    <row r="371" spans="6:6" s="1" customFormat="1">
      <c r="F371" s="156"/>
    </row>
    <row r="372" spans="6:6" s="1" customFormat="1">
      <c r="F372" s="156"/>
    </row>
    <row r="373" spans="6:6" s="1" customFormat="1">
      <c r="F373" s="156"/>
    </row>
    <row r="374" spans="6:6" s="1" customFormat="1">
      <c r="F374" s="156"/>
    </row>
    <row r="375" spans="6:6" s="1" customFormat="1">
      <c r="F375" s="156"/>
    </row>
    <row r="376" spans="6:6" s="1" customFormat="1">
      <c r="F376" s="156"/>
    </row>
    <row r="377" spans="6:6" s="1" customFormat="1">
      <c r="F377" s="156"/>
    </row>
    <row r="378" spans="6:6" s="1" customFormat="1">
      <c r="F378" s="156"/>
    </row>
    <row r="379" spans="6:6" s="1" customFormat="1">
      <c r="F379" s="156"/>
    </row>
    <row r="380" spans="6:6" s="1" customFormat="1">
      <c r="F380" s="156"/>
    </row>
    <row r="381" spans="6:6" s="1" customFormat="1">
      <c r="F381" s="156"/>
    </row>
    <row r="382" spans="6:6" s="1" customFormat="1">
      <c r="F382" s="156"/>
    </row>
    <row r="383" spans="6:6" s="1" customFormat="1">
      <c r="F383" s="156"/>
    </row>
    <row r="384" spans="6:6" s="1" customFormat="1">
      <c r="F384" s="156"/>
    </row>
    <row r="385" spans="6:6" s="1" customFormat="1">
      <c r="F385" s="156"/>
    </row>
    <row r="386" spans="6:6" s="1" customFormat="1">
      <c r="F386" s="156"/>
    </row>
    <row r="387" spans="6:6" s="1" customFormat="1">
      <c r="F387" s="156"/>
    </row>
    <row r="388" spans="6:6" s="1" customFormat="1">
      <c r="F388" s="156"/>
    </row>
    <row r="389" spans="6:6" s="1" customFormat="1">
      <c r="F389" s="156"/>
    </row>
    <row r="390" spans="6:6" s="1" customFormat="1">
      <c r="F390" s="156"/>
    </row>
    <row r="391" spans="6:6" s="1" customFormat="1">
      <c r="F391" s="156"/>
    </row>
    <row r="392" spans="6:6" s="1" customFormat="1">
      <c r="F392" s="156"/>
    </row>
    <row r="393" spans="6:6" s="1" customFormat="1">
      <c r="F393" s="156"/>
    </row>
    <row r="394" spans="6:6" s="1" customFormat="1">
      <c r="F394" s="156"/>
    </row>
    <row r="395" spans="6:6" s="1" customFormat="1">
      <c r="F395" s="156"/>
    </row>
    <row r="396" spans="6:6" s="1" customFormat="1">
      <c r="F396" s="156"/>
    </row>
    <row r="397" spans="6:6" s="1" customFormat="1">
      <c r="F397" s="156"/>
    </row>
    <row r="398" spans="6:6" s="1" customFormat="1">
      <c r="F398" s="156"/>
    </row>
    <row r="399" spans="6:6" s="1" customFormat="1">
      <c r="F399" s="156"/>
    </row>
    <row r="400" spans="6:6" s="1" customFormat="1">
      <c r="F400" s="156"/>
    </row>
    <row r="401" spans="6:6" s="1" customFormat="1">
      <c r="F401" s="156"/>
    </row>
    <row r="402" spans="6:6" s="1" customFormat="1">
      <c r="F402" s="156"/>
    </row>
    <row r="403" spans="6:6" s="1" customFormat="1">
      <c r="F403" s="156"/>
    </row>
    <row r="404" spans="6:6" s="1" customFormat="1">
      <c r="F404" s="156"/>
    </row>
    <row r="405" spans="6:6" s="1" customFormat="1">
      <c r="F405" s="156"/>
    </row>
    <row r="406" spans="6:6" s="1" customFormat="1">
      <c r="F406" s="156"/>
    </row>
    <row r="407" spans="6:6" s="1" customFormat="1">
      <c r="F407" s="156"/>
    </row>
    <row r="408" spans="6:6" s="1" customFormat="1">
      <c r="F408" s="156"/>
    </row>
    <row r="409" spans="6:6" s="1" customFormat="1">
      <c r="F409" s="156"/>
    </row>
    <row r="410" spans="6:6" s="1" customFormat="1">
      <c r="F410" s="156"/>
    </row>
    <row r="411" spans="6:6" s="1" customFormat="1">
      <c r="F411" s="156"/>
    </row>
    <row r="412" spans="6:6" s="1" customFormat="1">
      <c r="F412" s="156"/>
    </row>
    <row r="413" spans="6:6" s="1" customFormat="1">
      <c r="F413" s="156"/>
    </row>
    <row r="414" spans="6:6" s="1" customFormat="1">
      <c r="F414" s="156"/>
    </row>
    <row r="415" spans="6:6" s="1" customFormat="1">
      <c r="F415" s="156"/>
    </row>
    <row r="416" spans="6:6" s="1" customFormat="1">
      <c r="F416" s="156"/>
    </row>
    <row r="417" spans="6:6" s="1" customFormat="1">
      <c r="F417" s="156"/>
    </row>
    <row r="418" spans="6:6" s="1" customFormat="1">
      <c r="F418" s="156"/>
    </row>
    <row r="419" spans="6:6" s="1" customFormat="1">
      <c r="F419" s="156"/>
    </row>
    <row r="420" spans="6:6" s="1" customFormat="1">
      <c r="F420" s="156"/>
    </row>
    <row r="421" spans="6:6" s="1" customFormat="1">
      <c r="F421" s="156"/>
    </row>
    <row r="422" spans="6:6" s="1" customFormat="1">
      <c r="F422" s="156"/>
    </row>
    <row r="423" spans="6:6" s="1" customFormat="1">
      <c r="F423" s="156"/>
    </row>
    <row r="424" spans="6:6" s="1" customFormat="1">
      <c r="F424" s="156"/>
    </row>
    <row r="425" spans="6:6" s="1" customFormat="1">
      <c r="F425" s="156"/>
    </row>
    <row r="426" spans="6:6" s="1" customFormat="1">
      <c r="F426" s="156"/>
    </row>
    <row r="427" spans="6:6" s="1" customFormat="1">
      <c r="F427" s="156"/>
    </row>
    <row r="428" spans="6:6" s="1" customFormat="1">
      <c r="F428" s="156"/>
    </row>
    <row r="429" spans="6:6" s="1" customFormat="1">
      <c r="F429" s="156"/>
    </row>
    <row r="430" spans="6:6" s="1" customFormat="1">
      <c r="F430" s="156"/>
    </row>
    <row r="431" spans="6:6" s="1" customFormat="1">
      <c r="F431" s="156"/>
    </row>
    <row r="432" spans="6:6" s="1" customFormat="1">
      <c r="F432" s="156"/>
    </row>
    <row r="433" spans="6:6" s="1" customFormat="1">
      <c r="F433" s="156"/>
    </row>
    <row r="434" spans="6:6" s="1" customFormat="1">
      <c r="F434" s="156"/>
    </row>
    <row r="435" spans="6:6" s="1" customFormat="1">
      <c r="F435" s="156"/>
    </row>
    <row r="436" spans="6:6" s="1" customFormat="1">
      <c r="F436" s="156"/>
    </row>
    <row r="437" spans="6:6" s="1" customFormat="1">
      <c r="F437" s="156"/>
    </row>
    <row r="438" spans="6:6" s="1" customFormat="1">
      <c r="F438" s="156"/>
    </row>
    <row r="439" spans="6:6" s="1" customFormat="1">
      <c r="F439" s="156"/>
    </row>
    <row r="440" spans="6:6" s="1" customFormat="1">
      <c r="F440" s="156"/>
    </row>
    <row r="441" spans="6:6" s="1" customFormat="1">
      <c r="F441" s="156"/>
    </row>
    <row r="442" spans="6:6" s="1" customFormat="1">
      <c r="F442" s="156"/>
    </row>
    <row r="443" spans="6:6" s="1" customFormat="1">
      <c r="F443" s="156"/>
    </row>
    <row r="444" spans="6:6" s="1" customFormat="1">
      <c r="F444" s="156"/>
    </row>
    <row r="445" spans="6:6" s="1" customFormat="1">
      <c r="F445" s="156"/>
    </row>
    <row r="446" spans="6:6" s="1" customFormat="1">
      <c r="F446" s="156"/>
    </row>
    <row r="447" spans="6:6" s="1" customFormat="1">
      <c r="F447" s="156"/>
    </row>
    <row r="448" spans="6:6" s="1" customFormat="1">
      <c r="F448" s="156"/>
    </row>
    <row r="449" spans="6:6" s="1" customFormat="1">
      <c r="F449" s="156"/>
    </row>
    <row r="450" spans="6:6" s="1" customFormat="1">
      <c r="F450" s="156"/>
    </row>
    <row r="451" spans="6:6" s="1" customFormat="1">
      <c r="F451" s="156"/>
    </row>
    <row r="452" spans="6:6" s="1" customFormat="1">
      <c r="F452" s="156"/>
    </row>
    <row r="453" spans="6:6" s="1" customFormat="1">
      <c r="F453" s="156"/>
    </row>
    <row r="454" spans="6:6" s="1" customFormat="1">
      <c r="F454" s="156"/>
    </row>
    <row r="455" spans="6:6" s="1" customFormat="1">
      <c r="F455" s="156"/>
    </row>
    <row r="456" spans="6:6" s="1" customFormat="1">
      <c r="F456" s="156"/>
    </row>
    <row r="457" spans="6:6" s="1" customFormat="1">
      <c r="F457" s="156"/>
    </row>
    <row r="458" spans="6:6" s="1" customFormat="1">
      <c r="F458" s="156"/>
    </row>
    <row r="459" spans="6:6" s="1" customFormat="1">
      <c r="F459" s="156"/>
    </row>
    <row r="460" spans="6:6" s="1" customFormat="1">
      <c r="F460" s="156"/>
    </row>
    <row r="461" spans="6:6" s="1" customFormat="1">
      <c r="F461" s="156"/>
    </row>
    <row r="462" spans="6:6" s="1" customFormat="1">
      <c r="F462" s="156"/>
    </row>
    <row r="463" spans="6:6" s="1" customFormat="1">
      <c r="F463" s="156"/>
    </row>
    <row r="464" spans="6:6" s="1" customFormat="1">
      <c r="F464" s="156"/>
    </row>
    <row r="465" spans="6:6" s="1" customFormat="1">
      <c r="F465" s="156"/>
    </row>
    <row r="466" spans="6:6" s="1" customFormat="1">
      <c r="F466" s="156"/>
    </row>
    <row r="467" spans="6:6" s="1" customFormat="1">
      <c r="F467" s="156"/>
    </row>
    <row r="468" spans="6:6" s="1" customFormat="1">
      <c r="F468" s="156"/>
    </row>
    <row r="469" spans="6:6" s="1" customFormat="1">
      <c r="F469" s="156"/>
    </row>
    <row r="470" spans="6:6" s="1" customFormat="1">
      <c r="F470" s="156"/>
    </row>
    <row r="471" spans="6:6" s="1" customFormat="1">
      <c r="F471" s="156"/>
    </row>
    <row r="472" spans="6:6" s="1" customFormat="1">
      <c r="F472" s="156"/>
    </row>
    <row r="473" spans="6:6" s="1" customFormat="1">
      <c r="F473" s="156"/>
    </row>
    <row r="474" spans="6:6" s="1" customFormat="1">
      <c r="F474" s="156"/>
    </row>
    <row r="475" spans="6:6" s="1" customFormat="1">
      <c r="F475" s="156"/>
    </row>
    <row r="476" spans="6:6" s="1" customFormat="1">
      <c r="F476" s="156"/>
    </row>
    <row r="477" spans="6:6" s="1" customFormat="1">
      <c r="F477" s="156"/>
    </row>
    <row r="478" spans="6:6" s="1" customFormat="1">
      <c r="F478" s="156"/>
    </row>
    <row r="479" spans="6:6" s="1" customFormat="1">
      <c r="F479" s="156"/>
    </row>
    <row r="480" spans="6:6" s="1" customFormat="1">
      <c r="F480" s="156"/>
    </row>
    <row r="481" spans="6:6" s="1" customFormat="1">
      <c r="F481" s="156"/>
    </row>
    <row r="482" spans="6:6" s="1" customFormat="1">
      <c r="F482" s="156"/>
    </row>
    <row r="483" spans="6:6" s="1" customFormat="1">
      <c r="F483" s="156"/>
    </row>
    <row r="484" spans="6:6" s="1" customFormat="1">
      <c r="F484" s="156"/>
    </row>
    <row r="485" spans="6:6" s="1" customFormat="1">
      <c r="F485" s="156"/>
    </row>
    <row r="486" spans="6:6" s="1" customFormat="1">
      <c r="F486" s="156"/>
    </row>
    <row r="487" spans="6:6" s="1" customFormat="1">
      <c r="F487" s="156"/>
    </row>
    <row r="488" spans="6:6" s="1" customFormat="1">
      <c r="F488" s="156"/>
    </row>
    <row r="489" spans="6:6" s="1" customFormat="1">
      <c r="F489" s="156"/>
    </row>
    <row r="490" spans="6:6" s="1" customFormat="1">
      <c r="F490" s="156"/>
    </row>
    <row r="491" spans="6:6" s="1" customFormat="1">
      <c r="F491" s="156"/>
    </row>
    <row r="492" spans="6:6" s="1" customFormat="1">
      <c r="F492" s="156"/>
    </row>
    <row r="493" spans="6:6" s="1" customFormat="1">
      <c r="F493" s="156"/>
    </row>
    <row r="494" spans="6:6" s="1" customFormat="1">
      <c r="F494" s="156"/>
    </row>
    <row r="495" spans="6:6" s="1" customFormat="1">
      <c r="F495" s="156"/>
    </row>
    <row r="496" spans="6:6" s="1" customFormat="1">
      <c r="F496" s="156"/>
    </row>
    <row r="497" spans="6:6" s="1" customFormat="1">
      <c r="F497" s="156"/>
    </row>
    <row r="498" spans="6:6" s="1" customFormat="1">
      <c r="F498" s="156"/>
    </row>
    <row r="499" spans="6:6" s="1" customFormat="1">
      <c r="F499" s="156"/>
    </row>
    <row r="500" spans="6:6" s="1" customFormat="1">
      <c r="F500" s="156"/>
    </row>
    <row r="501" spans="6:6" s="1" customFormat="1">
      <c r="F501" s="156"/>
    </row>
    <row r="502" spans="6:6" s="1" customFormat="1">
      <c r="F502" s="156"/>
    </row>
    <row r="503" spans="6:6" s="1" customFormat="1">
      <c r="F503" s="156"/>
    </row>
    <row r="504" spans="6:6" s="1" customFormat="1">
      <c r="F504" s="156"/>
    </row>
    <row r="505" spans="6:6" s="1" customFormat="1">
      <c r="F505" s="156"/>
    </row>
    <row r="506" spans="6:6" s="1" customFormat="1">
      <c r="F506" s="156"/>
    </row>
    <row r="507" spans="6:6" s="1" customFormat="1">
      <c r="F507" s="156"/>
    </row>
    <row r="508" spans="6:6" s="1" customFormat="1">
      <c r="F508" s="156"/>
    </row>
    <row r="509" spans="6:6" s="1" customFormat="1">
      <c r="F509" s="156"/>
    </row>
    <row r="510" spans="6:6" s="1" customFormat="1">
      <c r="F510" s="156"/>
    </row>
    <row r="511" spans="6:6" s="1" customFormat="1">
      <c r="F511" s="156"/>
    </row>
    <row r="512" spans="6:6" s="1" customFormat="1">
      <c r="F512" s="156"/>
    </row>
    <row r="513" spans="6:6" s="1" customFormat="1">
      <c r="F513" s="156"/>
    </row>
    <row r="514" spans="6:6" s="1" customFormat="1">
      <c r="F514" s="156"/>
    </row>
    <row r="515" spans="6:6" s="1" customFormat="1">
      <c r="F515" s="156"/>
    </row>
    <row r="516" spans="6:6" s="1" customFormat="1">
      <c r="F516" s="156"/>
    </row>
    <row r="517" spans="6:6" s="1" customFormat="1">
      <c r="F517" s="156"/>
    </row>
    <row r="518" spans="6:6" s="1" customFormat="1">
      <c r="F518" s="156"/>
    </row>
    <row r="519" spans="6:6" s="1" customFormat="1">
      <c r="F519" s="156"/>
    </row>
    <row r="520" spans="6:6" s="1" customFormat="1">
      <c r="F520" s="156"/>
    </row>
    <row r="521" spans="6:6" s="1" customFormat="1">
      <c r="F521" s="156"/>
    </row>
    <row r="522" spans="6:6" s="1" customFormat="1">
      <c r="F522" s="156"/>
    </row>
    <row r="523" spans="6:6" s="1" customFormat="1">
      <c r="F523" s="156"/>
    </row>
    <row r="524" spans="6:6" s="1" customFormat="1">
      <c r="F524" s="156"/>
    </row>
    <row r="525" spans="6:6" s="1" customFormat="1">
      <c r="F525" s="156"/>
    </row>
    <row r="526" spans="6:6" s="1" customFormat="1">
      <c r="F526" s="156"/>
    </row>
    <row r="527" spans="6:6" s="1" customFormat="1">
      <c r="F527" s="156"/>
    </row>
    <row r="528" spans="6:6" s="1" customFormat="1">
      <c r="F528" s="156"/>
    </row>
    <row r="529" spans="6:6" s="1" customFormat="1">
      <c r="F529" s="156"/>
    </row>
    <row r="530" spans="6:6" s="1" customFormat="1">
      <c r="F530" s="156"/>
    </row>
    <row r="531" spans="6:6" s="1" customFormat="1">
      <c r="F531" s="156"/>
    </row>
    <row r="532" spans="6:6" s="1" customFormat="1">
      <c r="F532" s="156"/>
    </row>
    <row r="533" spans="6:6" s="1" customFormat="1">
      <c r="F533" s="156"/>
    </row>
    <row r="534" spans="6:6" s="1" customFormat="1">
      <c r="F534" s="156"/>
    </row>
    <row r="535" spans="6:6" s="1" customFormat="1">
      <c r="F535" s="156"/>
    </row>
    <row r="536" spans="6:6" s="1" customFormat="1">
      <c r="F536" s="156"/>
    </row>
    <row r="537" spans="6:6" s="1" customFormat="1">
      <c r="F537" s="156"/>
    </row>
    <row r="538" spans="6:6" s="1" customFormat="1">
      <c r="F538" s="156"/>
    </row>
    <row r="539" spans="6:6" s="1" customFormat="1">
      <c r="F539" s="156"/>
    </row>
    <row r="540" spans="6:6" s="1" customFormat="1">
      <c r="F540" s="156"/>
    </row>
    <row r="541" spans="6:6" s="1" customFormat="1">
      <c r="F541" s="156"/>
    </row>
    <row r="542" spans="6:6" s="1" customFormat="1">
      <c r="F542" s="156"/>
    </row>
    <row r="543" spans="6:6" s="1" customFormat="1">
      <c r="F543" s="156"/>
    </row>
    <row r="544" spans="6:6" s="1" customFormat="1">
      <c r="F544" s="156"/>
    </row>
    <row r="545" spans="6:6" s="1" customFormat="1">
      <c r="F545" s="156"/>
    </row>
    <row r="546" spans="6:6" s="1" customFormat="1">
      <c r="F546" s="156"/>
    </row>
    <row r="547" spans="6:6" s="1" customFormat="1">
      <c r="F547" s="156"/>
    </row>
    <row r="548" spans="6:6" s="1" customFormat="1">
      <c r="F548" s="156"/>
    </row>
    <row r="549" spans="6:6" s="1" customFormat="1">
      <c r="F549" s="156"/>
    </row>
    <row r="550" spans="6:6" s="1" customFormat="1">
      <c r="F550" s="156"/>
    </row>
    <row r="551" spans="6:6" s="1" customFormat="1">
      <c r="F551" s="156"/>
    </row>
    <row r="552" spans="6:6" s="1" customFormat="1">
      <c r="F552" s="156"/>
    </row>
    <row r="553" spans="6:6" s="1" customFormat="1">
      <c r="F553" s="156"/>
    </row>
    <row r="554" spans="6:6" s="1" customFormat="1">
      <c r="F554" s="156"/>
    </row>
    <row r="555" spans="6:6" s="1" customFormat="1">
      <c r="F555" s="156"/>
    </row>
    <row r="556" spans="6:6" s="1" customFormat="1">
      <c r="F556" s="156"/>
    </row>
    <row r="557" spans="6:6" s="1" customFormat="1">
      <c r="F557" s="156"/>
    </row>
    <row r="558" spans="6:6" s="1" customFormat="1">
      <c r="F558" s="156"/>
    </row>
    <row r="559" spans="6:6" s="1" customFormat="1">
      <c r="F559" s="156"/>
    </row>
    <row r="560" spans="6:6" s="1" customFormat="1">
      <c r="F560" s="156"/>
    </row>
    <row r="561" spans="6:6" s="1" customFormat="1">
      <c r="F561" s="156"/>
    </row>
    <row r="562" spans="6:6" s="1" customFormat="1">
      <c r="F562" s="156"/>
    </row>
    <row r="563" spans="6:6" s="1" customFormat="1">
      <c r="F563" s="156"/>
    </row>
    <row r="564" spans="6:6" s="1" customFormat="1">
      <c r="F564" s="156"/>
    </row>
    <row r="565" spans="6:6" s="1" customFormat="1">
      <c r="F565" s="156"/>
    </row>
    <row r="566" spans="6:6" s="1" customFormat="1">
      <c r="F566" s="156"/>
    </row>
    <row r="567" spans="6:6" s="1" customFormat="1">
      <c r="F567" s="156"/>
    </row>
    <row r="568" spans="6:6" s="1" customFormat="1">
      <c r="F568" s="156"/>
    </row>
    <row r="569" spans="6:6" s="1" customFormat="1">
      <c r="F569" s="156"/>
    </row>
    <row r="570" spans="6:6" s="1" customFormat="1">
      <c r="F570" s="156"/>
    </row>
  </sheetData>
  <mergeCells count="38">
    <mergeCell ref="B125:D125"/>
    <mergeCell ref="B126:B127"/>
    <mergeCell ref="B110:D110"/>
    <mergeCell ref="B111:B112"/>
    <mergeCell ref="B4:H4"/>
    <mergeCell ref="H6:H7"/>
    <mergeCell ref="B6:B7"/>
    <mergeCell ref="D6:D7"/>
    <mergeCell ref="E6:E7"/>
    <mergeCell ref="F6:F7"/>
    <mergeCell ref="G6:G7"/>
    <mergeCell ref="G110:H110"/>
    <mergeCell ref="H218:H219"/>
    <mergeCell ref="D111:D112"/>
    <mergeCell ref="E111:E112"/>
    <mergeCell ref="F111:F112"/>
    <mergeCell ref="G111:G112"/>
    <mergeCell ref="H111:H112"/>
    <mergeCell ref="D126:D127"/>
    <mergeCell ref="E126:E127"/>
    <mergeCell ref="F126:F127"/>
    <mergeCell ref="G126:G127"/>
    <mergeCell ref="H126:H127"/>
    <mergeCell ref="G125:H125"/>
    <mergeCell ref="D144:H144"/>
    <mergeCell ref="D166:H166"/>
    <mergeCell ref="D194:H194"/>
    <mergeCell ref="D141:H141"/>
    <mergeCell ref="B218:B219"/>
    <mergeCell ref="D218:D219"/>
    <mergeCell ref="E218:E219"/>
    <mergeCell ref="F218:F219"/>
    <mergeCell ref="G218:G219"/>
    <mergeCell ref="D202:H202"/>
    <mergeCell ref="D211:H211"/>
    <mergeCell ref="B217:D217"/>
    <mergeCell ref="G217:H217"/>
    <mergeCell ref="D142:H142"/>
  </mergeCells>
  <printOptions horizontalCentered="1" verticalCentered="1"/>
  <pageMargins left="0.5" right="0.25" top="0.5" bottom="0.5" header="0.3" footer="0.3"/>
  <pageSetup paperSize="3" orientation="portrait" horizontalDpi="2400" verticalDpi="2400" r:id="rId1"/>
  <headerFooter alignWithMargins="0">
    <oddFooter>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AVI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COTTON JONES</dc:creator>
  <cp:keywords/>
  <dc:description/>
  <cp:lastModifiedBy/>
  <cp:revision/>
  <dcterms:created xsi:type="dcterms:W3CDTF">2005-01-13T22:58:34Z</dcterms:created>
  <dcterms:modified xsi:type="dcterms:W3CDTF">2022-05-27T17:11:43Z</dcterms:modified>
  <cp:category/>
  <cp:contentStatus/>
</cp:coreProperties>
</file>