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FINANCE\Purchasing\BIDS\2020\FD20-02-025 65th Ave Road Widening\Addendum 1\"/>
    </mc:Choice>
  </mc:AlternateContent>
  <bookViews>
    <workbookView xWindow="0" yWindow="0" windowWidth="20460" windowHeight="6975"/>
  </bookViews>
  <sheets>
    <sheet name="Base Bid Tab" sheetId="5" r:id="rId1"/>
    <sheet name="East Bike Path" sheetId="9" r:id="rId2"/>
    <sheet name="West Bike Path" sheetId="10" r:id="rId3"/>
  </sheets>
  <externalReferences>
    <externalReference r:id="rId4"/>
  </externalReferences>
  <definedNames>
    <definedName name="_xlnm._FilterDatabase" localSheetId="0" hidden="1">'Base Bid Tab'!#REF!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4" i="5" l="1"/>
  <c r="G51" i="10" l="1"/>
  <c r="G50" i="10"/>
  <c r="E48" i="10"/>
  <c r="G48" i="10" s="1"/>
  <c r="E47" i="10"/>
  <c r="G47" i="10" s="1"/>
  <c r="E46" i="10"/>
  <c r="G46" i="10" s="1"/>
  <c r="G44" i="10"/>
  <c r="E44" i="10"/>
  <c r="E43" i="10"/>
  <c r="G43" i="10" s="1"/>
  <c r="E42" i="10"/>
  <c r="G42" i="10" s="1"/>
  <c r="E41" i="10"/>
  <c r="G41" i="10" s="1"/>
  <c r="E40" i="10"/>
  <c r="G40" i="10" s="1"/>
  <c r="E39" i="10"/>
  <c r="G39" i="10" s="1"/>
  <c r="A39" i="10"/>
  <c r="E38" i="10"/>
  <c r="G38" i="10" s="1"/>
  <c r="E36" i="10"/>
  <c r="G36" i="10" s="1"/>
  <c r="G35" i="10"/>
  <c r="E35" i="10"/>
  <c r="E34" i="10"/>
  <c r="G34" i="10" s="1"/>
  <c r="E33" i="10"/>
  <c r="G33" i="10" s="1"/>
  <c r="E32" i="10"/>
  <c r="G32" i="10" s="1"/>
  <c r="E31" i="10"/>
  <c r="G31" i="10" s="1"/>
  <c r="E29" i="10"/>
  <c r="G29" i="10" s="1"/>
  <c r="E27" i="10"/>
  <c r="G27" i="10" s="1"/>
  <c r="E26" i="10"/>
  <c r="G26" i="10" s="1"/>
  <c r="E25" i="10"/>
  <c r="G25" i="10" s="1"/>
  <c r="E24" i="10"/>
  <c r="G24" i="10" s="1"/>
  <c r="E22" i="10"/>
  <c r="G22" i="10" s="1"/>
  <c r="E21" i="10"/>
  <c r="G21" i="10" s="1"/>
  <c r="E19" i="10"/>
  <c r="G19" i="10" s="1"/>
  <c r="E18" i="10"/>
  <c r="G18" i="10" s="1"/>
  <c r="E17" i="10"/>
  <c r="G17" i="10" s="1"/>
  <c r="E15" i="10"/>
  <c r="G15" i="10" s="1"/>
  <c r="G14" i="10"/>
  <c r="G53" i="9"/>
  <c r="G52" i="9"/>
  <c r="E50" i="9"/>
  <c r="G50" i="9" s="1"/>
  <c r="E48" i="9"/>
  <c r="G48" i="9" s="1"/>
  <c r="E47" i="9"/>
  <c r="G47" i="9" s="1"/>
  <c r="E46" i="9"/>
  <c r="G46" i="9" s="1"/>
  <c r="E45" i="9"/>
  <c r="G45" i="9" s="1"/>
  <c r="E44" i="9"/>
  <c r="G44" i="9" s="1"/>
  <c r="E43" i="9"/>
  <c r="G43" i="9" s="1"/>
  <c r="A43" i="9"/>
  <c r="G42" i="9"/>
  <c r="E41" i="9"/>
  <c r="E40" i="9"/>
  <c r="G40" i="9" s="1"/>
  <c r="E39" i="9"/>
  <c r="G39" i="9" s="1"/>
  <c r="E38" i="9"/>
  <c r="G38" i="9" s="1"/>
  <c r="E37" i="9"/>
  <c r="G37" i="9" s="1"/>
  <c r="E36" i="9"/>
  <c r="G36" i="9" s="1"/>
  <c r="E35" i="9"/>
  <c r="G35" i="9" s="1"/>
  <c r="E34" i="9"/>
  <c r="G34" i="9" s="1"/>
  <c r="E32" i="9"/>
  <c r="G32" i="9" s="1"/>
  <c r="E31" i="9"/>
  <c r="G31" i="9" s="1"/>
  <c r="E30" i="9"/>
  <c r="G30" i="9" s="1"/>
  <c r="E28" i="9"/>
  <c r="G28" i="9" s="1"/>
  <c r="E27" i="9"/>
  <c r="G27" i="9" s="1"/>
  <c r="E26" i="9"/>
  <c r="G26" i="9" s="1"/>
  <c r="E25" i="9"/>
  <c r="G25" i="9" s="1"/>
  <c r="E23" i="9"/>
  <c r="G23" i="9" s="1"/>
  <c r="E22" i="9"/>
  <c r="G22" i="9" s="1"/>
  <c r="E20" i="9"/>
  <c r="G20" i="9" s="1"/>
  <c r="E19" i="9"/>
  <c r="G19" i="9" s="1"/>
  <c r="E18" i="9"/>
  <c r="G18" i="9" s="1"/>
  <c r="E17" i="9"/>
  <c r="G17" i="9" s="1"/>
  <c r="E15" i="9"/>
  <c r="G15" i="9" s="1"/>
  <c r="G14" i="9"/>
  <c r="G54" i="9" l="1"/>
  <c r="G52" i="10"/>
  <c r="G76" i="5" l="1"/>
  <c r="G66" i="5"/>
  <c r="G45" i="5"/>
  <c r="G47" i="5" l="1"/>
  <c r="A35" i="5" l="1"/>
  <c r="G49" i="5"/>
  <c r="G46" i="5"/>
  <c r="G48" i="5"/>
  <c r="G51" i="5"/>
  <c r="A75" i="5" l="1"/>
  <c r="A97" i="5" s="1"/>
  <c r="G20" i="5" l="1"/>
  <c r="G13" i="5"/>
  <c r="G103" i="5" l="1"/>
  <c r="G65" i="5"/>
  <c r="G40" i="5"/>
  <c r="G37" i="5"/>
  <c r="G18" i="5"/>
  <c r="G26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28" i="5"/>
  <c r="G127" i="5"/>
  <c r="G125" i="5"/>
  <c r="G124" i="5"/>
  <c r="G123" i="5"/>
  <c r="G122" i="5"/>
  <c r="G121" i="5"/>
  <c r="G120" i="5"/>
  <c r="G119" i="5"/>
  <c r="G118" i="5"/>
  <c r="G117" i="5"/>
  <c r="G116" i="5"/>
  <c r="G114" i="5"/>
  <c r="G113" i="5"/>
  <c r="G112" i="5"/>
  <c r="G111" i="5"/>
  <c r="G110" i="5"/>
  <c r="G109" i="5"/>
  <c r="G108" i="5"/>
  <c r="G107" i="5"/>
  <c r="G105" i="5"/>
  <c r="G104" i="5"/>
  <c r="G100" i="5"/>
  <c r="G99" i="5"/>
  <c r="G98" i="5"/>
  <c r="G96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8" i="5"/>
  <c r="G75" i="5"/>
  <c r="G74" i="5"/>
  <c r="G73" i="5"/>
  <c r="G72" i="5"/>
  <c r="G71" i="5"/>
  <c r="G70" i="5"/>
  <c r="G68" i="5"/>
  <c r="G67" i="5"/>
  <c r="G64" i="5"/>
  <c r="G63" i="5"/>
  <c r="G62" i="5"/>
  <c r="G61" i="5"/>
  <c r="G60" i="5"/>
  <c r="G59" i="5"/>
  <c r="G57" i="5"/>
  <c r="G56" i="5"/>
  <c r="G55" i="5"/>
  <c r="G54" i="5"/>
  <c r="G53" i="5"/>
  <c r="G52" i="5"/>
  <c r="G44" i="5"/>
  <c r="G43" i="5"/>
  <c r="G41" i="5"/>
  <c r="G39" i="5"/>
  <c r="G38" i="5"/>
  <c r="G35" i="5"/>
  <c r="G34" i="5"/>
  <c r="G33" i="5"/>
  <c r="G32" i="5"/>
  <c r="G31" i="5"/>
  <c r="G30" i="5"/>
  <c r="G28" i="5"/>
  <c r="G27" i="5"/>
  <c r="G25" i="5"/>
  <c r="G24" i="5"/>
  <c r="G23" i="5"/>
  <c r="G22" i="5"/>
  <c r="G17" i="5"/>
  <c r="G16" i="5"/>
  <c r="G14" i="5"/>
  <c r="G12" i="5"/>
  <c r="G11" i="5"/>
  <c r="G97" i="5" l="1"/>
  <c r="G101" i="5"/>
  <c r="G102" i="5"/>
  <c r="G19" i="5"/>
  <c r="G144" i="5"/>
  <c r="A131" i="5" l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G21" i="5" l="1"/>
  <c r="G69" i="5"/>
  <c r="G129" i="5" l="1"/>
  <c r="G146" i="5" s="1"/>
</calcChain>
</file>

<file path=xl/sharedStrings.xml><?xml version="1.0" encoding="utf-8"?>
<sst xmlns="http://schemas.openxmlformats.org/spreadsheetml/2006/main" count="453" uniqueCount="181">
  <si>
    <t>SUBTOTAL:</t>
  </si>
  <si>
    <t>LS</t>
  </si>
  <si>
    <t>FA</t>
  </si>
  <si>
    <t xml:space="preserve">F/A Minor Contract Revisions </t>
  </si>
  <si>
    <t>SF</t>
  </si>
  <si>
    <t>Preformed Thermoplastic Pavement Marking</t>
  </si>
  <si>
    <t>GAL</t>
  </si>
  <si>
    <t>Epoxy Pavement Marking</t>
  </si>
  <si>
    <t>Mobilization</t>
  </si>
  <si>
    <t>Construction Surveying</t>
  </si>
  <si>
    <t>Barricade (Type 3 F-A) (12')</t>
  </si>
  <si>
    <t>614-70336</t>
  </si>
  <si>
    <t>LF</t>
  </si>
  <si>
    <t>Sign Panel (Class I)</t>
  </si>
  <si>
    <t>Median Cover Material (Concrete)</t>
  </si>
  <si>
    <t>SY</t>
  </si>
  <si>
    <t>Truncated Domes</t>
  </si>
  <si>
    <t>Manhole Slab Base (5 Foot) (4' DIA)</t>
  </si>
  <si>
    <t>TON</t>
  </si>
  <si>
    <t>Aggregate Base Course (Class 6)</t>
  </si>
  <si>
    <t>Transplant Tree (3 to 6 Inch)</t>
  </si>
  <si>
    <t>Seeding (Native)</t>
  </si>
  <si>
    <t>CY</t>
  </si>
  <si>
    <t>HOUR</t>
  </si>
  <si>
    <t>Potholing</t>
  </si>
  <si>
    <t>Unclassified Excavation (Complete In Place)</t>
  </si>
  <si>
    <t>Removal of Fence</t>
  </si>
  <si>
    <t>Removal of Ground Sign</t>
  </si>
  <si>
    <t>Removal of Asphalt Mat</t>
  </si>
  <si>
    <t>Removal of Concrete Pavement</t>
  </si>
  <si>
    <t>Removal of Curb and Gutter</t>
  </si>
  <si>
    <t>Removal of Delineator</t>
  </si>
  <si>
    <t>Removal of Inlet</t>
  </si>
  <si>
    <t>Clearing and Grubbing</t>
  </si>
  <si>
    <t xml:space="preserve">TOTAL COST                    </t>
  </si>
  <si>
    <t>UNIT COST</t>
  </si>
  <si>
    <t>QUANTITY</t>
  </si>
  <si>
    <t>UNIT</t>
  </si>
  <si>
    <t>CONTRACT ITEM</t>
  </si>
  <si>
    <t>SECTION NUMBER</t>
  </si>
  <si>
    <t>ITEM NO.</t>
  </si>
  <si>
    <t>202-00828</t>
  </si>
  <si>
    <t>210-00831</t>
  </si>
  <si>
    <t>EA</t>
  </si>
  <si>
    <t>210-00858</t>
  </si>
  <si>
    <t>210-00860</t>
  </si>
  <si>
    <t>210-00865</t>
  </si>
  <si>
    <t>613-00200</t>
  </si>
  <si>
    <t>613-00300</t>
  </si>
  <si>
    <t>613-07199</t>
  </si>
  <si>
    <t>613-10000</t>
  </si>
  <si>
    <t>614-75848</t>
  </si>
  <si>
    <t>614-72858</t>
  </si>
  <si>
    <t>614-84000</t>
  </si>
  <si>
    <t>REMOVAL OF EXISTING SIGNAL EQUIPMENT</t>
  </si>
  <si>
    <t>RESET TRAFFIC SIGNAL HEAD</t>
  </si>
  <si>
    <t>RESET PEDESTAL POLE</t>
  </si>
  <si>
    <t>RESET PEDESTRIAN PUSH BUTTON</t>
  </si>
  <si>
    <t>RESET PEDESTRIAN SIGNAL HEAD</t>
  </si>
  <si>
    <t>PULL BOX (24X36X18)</t>
  </si>
  <si>
    <t>WIRING</t>
  </si>
  <si>
    <t>TRAFFIC SIGNAL FACE (12-12-12)</t>
  </si>
  <si>
    <t>TRAFFIC SIGNAL CONTROLLER &amp; CABINET</t>
  </si>
  <si>
    <t>PEDESTAL POLE (3 FOOT 6 INCH)</t>
  </si>
  <si>
    <t>TRAFFIC SIGNAL PEDESTAL POLE STEEL</t>
  </si>
  <si>
    <t>16" Lowering</t>
  </si>
  <si>
    <t>6" Gate Valve</t>
  </si>
  <si>
    <t>Disconnect Water Service Connection</t>
  </si>
  <si>
    <t>Reestablish Water Service Connection</t>
  </si>
  <si>
    <t>Subgrade Preparation</t>
  </si>
  <si>
    <t>Curb and Gutter (2.5', Vertical Face)</t>
  </si>
  <si>
    <t>Curb and Gutter Island (Vertical Face) (Reverse Slope)</t>
  </si>
  <si>
    <t>Concrete Cross Pan</t>
  </si>
  <si>
    <t>Concrete Shared Use Path</t>
  </si>
  <si>
    <t>Sign Anchor</t>
  </si>
  <si>
    <t>10' Type R Inlet</t>
  </si>
  <si>
    <t>Riprap (D50=9")</t>
  </si>
  <si>
    <t>Removal of Pavement Striping</t>
  </si>
  <si>
    <t>Removal of Pavement Marking (Symbols)</t>
  </si>
  <si>
    <t>5' Type R Inlet</t>
  </si>
  <si>
    <t>Abandon 18" Storm Pipe in Place - Flow Fill</t>
  </si>
  <si>
    <t>Abandon in Place - Storm Manhole/Inlet</t>
  </si>
  <si>
    <t>6" Wet-Tap Connection to 16" Water</t>
  </si>
  <si>
    <t>Relocate Ground Sign</t>
  </si>
  <si>
    <t>Relocate Sign (Special) "65th Ave Next Street"</t>
  </si>
  <si>
    <t>Asphalt Patch</t>
  </si>
  <si>
    <t>16" Gate Valve</t>
  </si>
  <si>
    <t>16" Ductile Iron Pipe</t>
  </si>
  <si>
    <t>6" Ductile Iron Pipe</t>
  </si>
  <si>
    <r>
      <t>6" 22.5</t>
    </r>
    <r>
      <rPr>
        <sz val="11"/>
        <rFont val="RomanD"/>
      </rPr>
      <t xml:space="preserve">° </t>
    </r>
    <r>
      <rPr>
        <sz val="11"/>
        <rFont val="Arial"/>
        <family val="2"/>
      </rPr>
      <t>Bend</t>
    </r>
  </si>
  <si>
    <r>
      <t>6" 45</t>
    </r>
    <r>
      <rPr>
        <sz val="11"/>
        <rFont val="RomanD"/>
      </rPr>
      <t xml:space="preserve">° </t>
    </r>
    <r>
      <rPr>
        <sz val="11"/>
        <rFont val="Arial"/>
        <family val="2"/>
      </rPr>
      <t>Bend</t>
    </r>
  </si>
  <si>
    <t>Replace Private Barbed Wire Fence</t>
  </si>
  <si>
    <t>Replace Private Wood Fence</t>
  </si>
  <si>
    <t>Erosion Control Maintenance</t>
  </si>
  <si>
    <t>Silt Fence</t>
  </si>
  <si>
    <t>Wattle</t>
  </si>
  <si>
    <t>Rock Sock</t>
  </si>
  <si>
    <t>Inlet Protection</t>
  </si>
  <si>
    <t>Concrete Washout Area</t>
  </si>
  <si>
    <t>Vehicle Tracking Pad</t>
  </si>
  <si>
    <t>24" Corrugated Metal Pipe</t>
  </si>
  <si>
    <t>Steel Sign Post (1.75x1.75 " Tubing)</t>
  </si>
  <si>
    <t>2 " ELECTRICAL CONDUIT</t>
  </si>
  <si>
    <t>3 " ELECTRICAL CONDUIT</t>
  </si>
  <si>
    <t>Removal of Flared End Section (FES)</t>
  </si>
  <si>
    <t>18" Reinforced Concrete Pipe</t>
  </si>
  <si>
    <t>23"x14" Reinforced Concrete Pipe Elliptical</t>
  </si>
  <si>
    <t>Removal of Pipe - Storm Related</t>
  </si>
  <si>
    <t>Removal and Replace Riprap (D50=9")</t>
  </si>
  <si>
    <t>Reset Water Valve to Proposed Grade</t>
  </si>
  <si>
    <t>Relocate Fire Hydrant Behind Curb</t>
  </si>
  <si>
    <t>Relocate Water Meter Behind Curb</t>
  </si>
  <si>
    <t>Reset Junction Box to Proposed Grade</t>
  </si>
  <si>
    <t>Reset Survey Monument to Proposed Grade</t>
  </si>
  <si>
    <t>Remove 6" Waterline</t>
  </si>
  <si>
    <t>Concrete Curb Ramp (truncated dome separate item)</t>
  </si>
  <si>
    <t>24" Reinforced Concrete Pip (Class III)</t>
  </si>
  <si>
    <t>Inlet Type C - Mesh Cover</t>
  </si>
  <si>
    <t>Soil Retention Blanket - Biodegradeable Straw/Coconut</t>
  </si>
  <si>
    <t>Relocate Mailbox Structure</t>
  </si>
  <si>
    <t>Relocate Mailbox Structure - Custom Brick</t>
  </si>
  <si>
    <t>Connect to Existing Storm Structure with Concrete Collar</t>
  </si>
  <si>
    <t>Connect to Existing Storm Pipe with Concrete Collar</t>
  </si>
  <si>
    <t>Plastic Construction Fence - 500-FT added for contingency</t>
  </si>
  <si>
    <t>18" Concrete Flared End Section (FES)</t>
  </si>
  <si>
    <t>Reset existing 18" Concrete Flared End Section (FES)</t>
  </si>
  <si>
    <t>24" Metal End Section (FES)</t>
  </si>
  <si>
    <t>24" Concrete Flared End Section (FES)</t>
  </si>
  <si>
    <t>Outlet Structure at Pond</t>
  </si>
  <si>
    <t>18" Carbon Steel Pipe (Auger Bored) - Inlcudes all tasks related to this segment of Stom Line D and not limited to Open Pits, Shoring, Traffic Control and Materials.</t>
  </si>
  <si>
    <t>6" Blind Flange Cap</t>
  </si>
  <si>
    <t>6" Cut and Connect to Existing 6" Water</t>
  </si>
  <si>
    <t>16" x 6" Water Tee</t>
  </si>
  <si>
    <r>
      <t>16" Water 45</t>
    </r>
    <r>
      <rPr>
        <sz val="10"/>
        <color indexed="8"/>
        <rFont val="Calibri"/>
        <family val="2"/>
      </rPr>
      <t>°</t>
    </r>
    <r>
      <rPr>
        <sz val="10"/>
        <color indexed="8"/>
        <rFont val="Arial"/>
        <family val="2"/>
      </rPr>
      <t xml:space="preserve"> Bend</t>
    </r>
  </si>
  <si>
    <t>Removal of Tree (6" or larger)</t>
  </si>
  <si>
    <t>Barricade (Type 3 M-A) (Temporary)</t>
  </si>
  <si>
    <t>Portable Message Sign Panel</t>
  </si>
  <si>
    <t>Traffic Cone</t>
  </si>
  <si>
    <t>Drum Channelizing Device</t>
  </si>
  <si>
    <t>Impact Attenuator (Temporary)</t>
  </si>
  <si>
    <t>HR</t>
  </si>
  <si>
    <t>Construction Traffic Sign</t>
  </si>
  <si>
    <t>Flagging</t>
  </si>
  <si>
    <t>Traffic Control Inspection &amp; Management</t>
  </si>
  <si>
    <t>Concrete Barrier (Temporary)(Includes resets)</t>
  </si>
  <si>
    <t>Concrete Pavement (7 inch)</t>
  </si>
  <si>
    <t>2" PVC Orange Conduit</t>
  </si>
  <si>
    <t>Hot Mix Asphalt (Grading SX) (100) (PG 64-22)</t>
  </si>
  <si>
    <t>Hot Mix Asphalt (Grading SX) (100) (PG 76-28)</t>
  </si>
  <si>
    <t>Concrete Sleeper Slab Transition</t>
  </si>
  <si>
    <t xml:space="preserve">PROJECT: 65th Avenue Road Widening                             </t>
  </si>
  <si>
    <t>BASE BID TAB SHEET</t>
  </si>
  <si>
    <t>Temporary Pavement Marking - Including Removal</t>
  </si>
  <si>
    <t>Item No.'s may be missing.  These missing Item No's are included in the Alternative Bid Tab Sheet</t>
  </si>
  <si>
    <t>SIGNAL QUANTITIES</t>
  </si>
  <si>
    <t>PROJECT DESCRIPTION: Base Bid Quantities - 65th Ave Road Widening</t>
  </si>
  <si>
    <t>City of Greeley</t>
  </si>
  <si>
    <t>CDOT SECTION NUMBER (If Applicable)</t>
  </si>
  <si>
    <t>ALTERNATIVE NO 1 - EAST BIKE/PEDESTRIAN PATH</t>
  </si>
  <si>
    <t>PROJECT DESCRIPTION: Construction of bike/pedestrian path east of 65th Ave</t>
  </si>
  <si>
    <t>TOTAL:</t>
  </si>
  <si>
    <t>ALTERNATIVE NO 2 - WEST BIKE/PEDESTRIAN PATH</t>
  </si>
  <si>
    <t>PROJECT DESCRIPTION: Construction of bike/pedestrian path west of 65th Ave</t>
  </si>
  <si>
    <t>Total Base Bid (written out):</t>
  </si>
  <si>
    <t>Vendor Name:</t>
  </si>
  <si>
    <t>Authorized Signature:</t>
  </si>
  <si>
    <t>Print Name:</t>
  </si>
  <si>
    <t>Phone Number:</t>
  </si>
  <si>
    <t>Fax Number:</t>
  </si>
  <si>
    <t>Email Address:</t>
  </si>
  <si>
    <t>Date:</t>
  </si>
  <si>
    <t>Total Alternative 1 Bid (written out):</t>
  </si>
  <si>
    <t>Total Alternative 2 Bid (written out):</t>
  </si>
  <si>
    <t>AT THE CITY'S SOLE DISCRETION, AWARD OF THE CONTRACT SHALL BE BASED ON THE LOWEST QUALIFIED RESPONSIVE AND RESPONSIBLE BIDDER FOR EITHER OF THE BELOW OPTIONS:</t>
  </si>
  <si>
    <t xml:space="preserve"> - BASE BID; OR</t>
  </si>
  <si>
    <t xml:space="preserve"> - CUMULATIVE TOTAL OF THE BASE BID PLUS SELECTED ALTERNATIVES</t>
  </si>
  <si>
    <t>TOTAL BASE BID</t>
  </si>
  <si>
    <t>Item No.'s may be missing.  These missing Item No's are included in the Base Bid</t>
  </si>
  <si>
    <t>3/4" Domestic Water Service Line and Conenct to Existing 8" Water</t>
  </si>
  <si>
    <t>Updates to Contractor for Bid</t>
  </si>
  <si>
    <t>Date: 03.05.2020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</si>
</sst>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sz val="11"/>
      <name val="RomanD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0" fontId="10" fillId="0" borderId="0"/>
    <xf numFmtId="0" fontId="11" fillId="0" borderId="0"/>
    <xf numFmtId="0" fontId="5" fillId="0" borderId="0"/>
  </cellStyleXfs>
  <cellXfs count="185">
    <xf numFmtId="0" fontId="0" fillId="0" borderId="0" xfId="0"/>
    <xf numFmtId="0" fontId="6" fillId="0" borderId="0" xfId="3"/>
    <xf numFmtId="5" fontId="8" fillId="0" borderId="1" xfId="2" applyNumberFormat="1" applyFont="1" applyFill="1" applyBorder="1" applyAlignment="1">
      <alignment horizontal="center"/>
    </xf>
    <xf numFmtId="0" fontId="6" fillId="0" borderId="0" xfId="3" applyFill="1"/>
    <xf numFmtId="164" fontId="11" fillId="0" borderId="4" xfId="4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/>
    </xf>
    <xf numFmtId="0" fontId="12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3" applyNumberFormat="1" applyFont="1" applyFill="1" applyBorder="1" applyAlignment="1" applyProtection="1">
      <alignment horizontal="left" vertical="center" wrapText="1"/>
      <protection locked="0"/>
    </xf>
    <xf numFmtId="1" fontId="11" fillId="0" borderId="4" xfId="4" applyNumberFormat="1" applyFont="1" applyFill="1" applyBorder="1" applyAlignment="1">
      <alignment horizontal="center" wrapText="1"/>
    </xf>
    <xf numFmtId="1" fontId="11" fillId="0" borderId="5" xfId="4" applyNumberFormat="1" applyFont="1" applyFill="1" applyBorder="1" applyAlignment="1">
      <alignment horizontal="center"/>
    </xf>
    <xf numFmtId="164" fontId="11" fillId="0" borderId="7" xfId="4" applyNumberFormat="1" applyFont="1" applyFill="1" applyBorder="1" applyAlignment="1">
      <alignment horizontal="center" vertical="center" wrapText="1"/>
    </xf>
    <xf numFmtId="3" fontId="8" fillId="0" borderId="7" xfId="2" applyNumberFormat="1" applyFont="1" applyFill="1" applyBorder="1" applyAlignment="1">
      <alignment horizontal="center"/>
    </xf>
    <xf numFmtId="0" fontId="12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3" applyNumberFormat="1" applyFont="1" applyFill="1" applyBorder="1" applyAlignment="1" applyProtection="1">
      <alignment horizontal="left" vertical="center" wrapText="1"/>
      <protection locked="0"/>
    </xf>
    <xf numFmtId="1" fontId="11" fillId="0" borderId="7" xfId="4" applyNumberFormat="1" applyFont="1" applyFill="1" applyBorder="1" applyAlignment="1">
      <alignment horizontal="center" wrapText="1"/>
    </xf>
    <xf numFmtId="1" fontId="11" fillId="0" borderId="8" xfId="4" applyNumberFormat="1" applyFont="1" applyFill="1" applyBorder="1" applyAlignment="1">
      <alignment horizontal="center"/>
    </xf>
    <xf numFmtId="164" fontId="11" fillId="0" borderId="6" xfId="4" applyNumberFormat="1" applyFont="1" applyFill="1" applyBorder="1" applyAlignment="1">
      <alignment horizontal="center" vertical="center" wrapText="1"/>
    </xf>
    <xf numFmtId="0" fontId="12" fillId="0" borderId="6" xfId="3" applyNumberFormat="1" applyFont="1" applyFill="1" applyBorder="1" applyAlignment="1" applyProtection="1">
      <alignment horizontal="left" vertical="center" wrapText="1"/>
      <protection locked="0"/>
    </xf>
    <xf numFmtId="1" fontId="11" fillId="0" borderId="6" xfId="4" applyNumberFormat="1" applyFont="1" applyFill="1" applyBorder="1" applyAlignment="1">
      <alignment horizontal="center"/>
    </xf>
    <xf numFmtId="3" fontId="8" fillId="0" borderId="6" xfId="2" applyNumberFormat="1" applyFont="1" applyFill="1" applyBorder="1" applyAlignment="1">
      <alignment horizontal="center"/>
    </xf>
    <xf numFmtId="0" fontId="12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Border="1"/>
    <xf numFmtId="164" fontId="11" fillId="0" borderId="9" xfId="4" applyNumberFormat="1" applyFont="1" applyFill="1" applyBorder="1" applyAlignment="1">
      <alignment horizontal="center"/>
    </xf>
    <xf numFmtId="3" fontId="8" fillId="0" borderId="9" xfId="2" applyNumberFormat="1" applyFont="1" applyFill="1" applyBorder="1" applyAlignment="1">
      <alignment horizontal="center"/>
    </xf>
    <xf numFmtId="3" fontId="11" fillId="0" borderId="9" xfId="4" applyNumberFormat="1" applyFont="1" applyFill="1" applyBorder="1" applyAlignment="1">
      <alignment horizontal="center"/>
    </xf>
    <xf numFmtId="0" fontId="11" fillId="0" borderId="9" xfId="4" applyNumberFormat="1" applyFont="1" applyFill="1" applyBorder="1" applyAlignment="1">
      <alignment horizontal="left"/>
    </xf>
    <xf numFmtId="1" fontId="11" fillId="0" borderId="9" xfId="4" applyNumberFormat="1" applyFont="1" applyFill="1" applyBorder="1" applyAlignment="1">
      <alignment horizontal="center"/>
    </xf>
    <xf numFmtId="0" fontId="6" fillId="0" borderId="0" xfId="3" applyFill="1" applyBorder="1"/>
    <xf numFmtId="3" fontId="8" fillId="0" borderId="10" xfId="2" applyNumberFormat="1" applyFont="1" applyFill="1" applyBorder="1" applyAlignment="1">
      <alignment horizontal="center"/>
    </xf>
    <xf numFmtId="1" fontId="11" fillId="0" borderId="11" xfId="4" applyNumberFormat="1" applyFont="1" applyFill="1" applyBorder="1" applyAlignment="1">
      <alignment horizontal="center"/>
    </xf>
    <xf numFmtId="0" fontId="11" fillId="3" borderId="16" xfId="4" applyNumberFormat="1" applyFont="1" applyFill="1" applyBorder="1" applyAlignment="1"/>
    <xf numFmtId="0" fontId="12" fillId="3" borderId="16" xfId="3" applyNumberFormat="1" applyFont="1" applyFill="1" applyBorder="1" applyAlignment="1" applyProtection="1">
      <alignment horizontal="center" vertical="center" wrapText="1"/>
      <protection locked="0"/>
    </xf>
    <xf numFmtId="1" fontId="9" fillId="3" borderId="3" xfId="4" applyNumberFormat="1" applyFont="1" applyFill="1" applyBorder="1" applyAlignment="1">
      <alignment horizontal="left"/>
    </xf>
    <xf numFmtId="0" fontId="11" fillId="3" borderId="18" xfId="4" applyNumberFormat="1" applyFont="1" applyFill="1" applyBorder="1" applyAlignment="1"/>
    <xf numFmtId="0" fontId="11" fillId="3" borderId="19" xfId="4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44" fontId="11" fillId="0" borderId="23" xfId="1" applyFont="1" applyBorder="1" applyAlignment="1">
      <alignment horizontal="center"/>
    </xf>
    <xf numFmtId="0" fontId="18" fillId="0" borderId="0" xfId="3" applyFont="1"/>
    <xf numFmtId="0" fontId="11" fillId="0" borderId="26" xfId="0" applyFont="1" applyBorder="1" applyAlignment="1">
      <alignment horizontal="center"/>
    </xf>
    <xf numFmtId="44" fontId="11" fillId="0" borderId="26" xfId="1" applyFont="1" applyBorder="1" applyAlignment="1">
      <alignment horizontal="center"/>
    </xf>
    <xf numFmtId="165" fontId="11" fillId="0" borderId="6" xfId="4" applyNumberFormat="1" applyFont="1" applyFill="1" applyBorder="1" applyAlignment="1">
      <alignment horizontal="center" vertical="center" wrapText="1"/>
    </xf>
    <xf numFmtId="1" fontId="20" fillId="0" borderId="6" xfId="4" applyNumberFormat="1" applyFont="1" applyFill="1" applyBorder="1" applyAlignment="1">
      <alignment horizontal="center"/>
    </xf>
    <xf numFmtId="0" fontId="11" fillId="0" borderId="6" xfId="3" applyNumberFormat="1" applyFont="1" applyFill="1" applyBorder="1" applyAlignment="1" applyProtection="1">
      <alignment horizontal="left" vertical="center" wrapText="1"/>
      <protection locked="0"/>
    </xf>
    <xf numFmtId="1" fontId="11" fillId="0" borderId="7" xfId="4" applyNumberFormat="1" applyFont="1" applyFill="1" applyBorder="1" applyAlignment="1">
      <alignment horizontal="center" vertical="center" wrapText="1"/>
    </xf>
    <xf numFmtId="3" fontId="8" fillId="0" borderId="7" xfId="2" applyNumberFormat="1" applyFont="1" applyFill="1" applyBorder="1" applyAlignment="1">
      <alignment horizontal="center" vertical="center"/>
    </xf>
    <xf numFmtId="1" fontId="11" fillId="0" borderId="6" xfId="4" applyNumberFormat="1" applyFont="1" applyFill="1" applyBorder="1" applyAlignment="1">
      <alignment horizontal="center" wrapText="1"/>
    </xf>
    <xf numFmtId="1" fontId="11" fillId="0" borderId="10" xfId="4" applyNumberFormat="1" applyFont="1" applyFill="1" applyBorder="1" applyAlignment="1">
      <alignment horizontal="center" wrapText="1"/>
    </xf>
    <xf numFmtId="0" fontId="12" fillId="0" borderId="10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4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6" xfId="4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4" applyNumberFormat="1" applyFont="1" applyFill="1" applyBorder="1" applyAlignment="1">
      <alignment horizont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4" applyNumberFormat="1" applyFont="1" applyFill="1" applyBorder="1" applyAlignment="1">
      <alignment horizontal="center" vertical="center" wrapText="1"/>
    </xf>
    <xf numFmtId="164" fontId="11" fillId="0" borderId="13" xfId="4" applyNumberFormat="1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 applyProtection="1">
      <alignment horizontal="center" vertical="center" wrapText="1"/>
      <protection locked="0"/>
    </xf>
    <xf numFmtId="1" fontId="9" fillId="3" borderId="0" xfId="4" applyNumberFormat="1" applyFont="1" applyFill="1" applyBorder="1" applyAlignment="1"/>
    <xf numFmtId="1" fontId="9" fillId="0" borderId="0" xfId="4" applyNumberFormat="1" applyFont="1" applyFill="1" applyBorder="1" applyAlignment="1"/>
    <xf numFmtId="0" fontId="12" fillId="3" borderId="16" xfId="3" applyNumberFormat="1" applyFont="1" applyFill="1" applyBorder="1" applyAlignment="1" applyProtection="1">
      <alignment vertical="center" wrapText="1"/>
      <protection locked="0"/>
    </xf>
    <xf numFmtId="0" fontId="18" fillId="0" borderId="2" xfId="3" applyFont="1" applyBorder="1"/>
    <xf numFmtId="1" fontId="19" fillId="3" borderId="14" xfId="4" applyNumberFormat="1" applyFont="1" applyFill="1" applyBorder="1" applyAlignment="1">
      <alignment horizontal="left"/>
    </xf>
    <xf numFmtId="0" fontId="4" fillId="0" borderId="12" xfId="3" applyFont="1" applyFill="1" applyBorder="1"/>
    <xf numFmtId="1" fontId="9" fillId="0" borderId="19" xfId="4" applyNumberFormat="1" applyFont="1" applyBorder="1" applyAlignment="1">
      <alignment horizontal="left"/>
    </xf>
    <xf numFmtId="1" fontId="21" fillId="0" borderId="8" xfId="4" applyNumberFormat="1" applyFont="1" applyFill="1" applyBorder="1" applyAlignment="1">
      <alignment horizontal="center"/>
    </xf>
    <xf numFmtId="1" fontId="21" fillId="0" borderId="6" xfId="4" applyNumberFormat="1" applyFont="1" applyFill="1" applyBorder="1" applyAlignment="1">
      <alignment horizontal="center"/>
    </xf>
    <xf numFmtId="0" fontId="21" fillId="0" borderId="6" xfId="3" applyNumberFormat="1" applyFont="1" applyFill="1" applyBorder="1" applyAlignment="1" applyProtection="1">
      <alignment horizontal="left" vertical="center" wrapText="1"/>
      <protection locked="0"/>
    </xf>
    <xf numFmtId="0" fontId="21" fillId="0" borderId="7" xfId="3" applyNumberFormat="1" applyFont="1" applyFill="1" applyBorder="1" applyAlignment="1" applyProtection="1">
      <alignment horizontal="center" vertical="center" wrapText="1"/>
      <protection locked="0"/>
    </xf>
    <xf numFmtId="164" fontId="21" fillId="0" borderId="6" xfId="4" applyNumberFormat="1" applyFont="1" applyFill="1" applyBorder="1" applyAlignment="1">
      <alignment horizontal="center" vertical="center" wrapText="1"/>
    </xf>
    <xf numFmtId="1" fontId="11" fillId="0" borderId="4" xfId="4" applyNumberFormat="1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1" fillId="0" borderId="9" xfId="4" applyFont="1" applyFill="1" applyBorder="1" applyAlignment="1">
      <alignment horizontal="left"/>
    </xf>
    <xf numFmtId="0" fontId="0" fillId="0" borderId="0" xfId="0" applyFill="1"/>
    <xf numFmtId="1" fontId="21" fillId="0" borderId="7" xfId="4" applyNumberFormat="1" applyFont="1" applyFill="1" applyBorder="1" applyAlignment="1">
      <alignment horizontal="center" wrapText="1"/>
    </xf>
    <xf numFmtId="0" fontId="21" fillId="0" borderId="7" xfId="3" applyNumberFormat="1" applyFont="1" applyFill="1" applyBorder="1" applyAlignment="1" applyProtection="1">
      <alignment horizontal="left" vertical="center" wrapText="1"/>
      <protection locked="0"/>
    </xf>
    <xf numFmtId="164" fontId="21" fillId="0" borderId="7" xfId="4" applyNumberFormat="1" applyFont="1" applyFill="1" applyBorder="1" applyAlignment="1">
      <alignment horizontal="center" vertical="center" wrapText="1"/>
    </xf>
    <xf numFmtId="0" fontId="6" fillId="0" borderId="17" xfId="3" applyFill="1" applyBorder="1"/>
    <xf numFmtId="0" fontId="11" fillId="0" borderId="23" xfId="0" applyFont="1" applyFill="1" applyBorder="1" applyAlignment="1">
      <alignment horizontal="center"/>
    </xf>
    <xf numFmtId="44" fontId="11" fillId="0" borderId="23" xfId="1" applyFont="1" applyFill="1" applyBorder="1" applyAlignment="1">
      <alignment horizontal="center"/>
    </xf>
    <xf numFmtId="1" fontId="21" fillId="0" borderId="7" xfId="4" applyNumberFormat="1" applyFont="1" applyFill="1" applyBorder="1" applyAlignment="1">
      <alignment horizontal="center"/>
    </xf>
    <xf numFmtId="0" fontId="18" fillId="0" borderId="0" xfId="3" applyFont="1" applyFill="1"/>
    <xf numFmtId="1" fontId="11" fillId="0" borderId="30" xfId="4" applyNumberFormat="1" applyFont="1" applyFill="1" applyBorder="1" applyAlignment="1">
      <alignment horizontal="center"/>
    </xf>
    <xf numFmtId="1" fontId="9" fillId="0" borderId="3" xfId="4" applyNumberFormat="1" applyFont="1" applyBorder="1" applyAlignment="1">
      <alignment horizontal="left"/>
    </xf>
    <xf numFmtId="7" fontId="11" fillId="0" borderId="27" xfId="1" applyNumberFormat="1" applyFont="1" applyFill="1" applyBorder="1" applyAlignment="1">
      <alignment horizontal="center"/>
    </xf>
    <xf numFmtId="7" fontId="11" fillId="0" borderId="27" xfId="1" applyNumberFormat="1" applyFont="1" applyBorder="1" applyAlignment="1">
      <alignment horizontal="center"/>
    </xf>
    <xf numFmtId="7" fontId="11" fillId="0" borderId="28" xfId="1" applyNumberFormat="1" applyFont="1" applyBorder="1" applyAlignment="1">
      <alignment horizontal="center"/>
    </xf>
    <xf numFmtId="7" fontId="8" fillId="0" borderId="1" xfId="2" applyNumberFormat="1" applyFont="1" applyFill="1" applyBorder="1" applyAlignment="1">
      <alignment horizontal="center"/>
    </xf>
    <xf numFmtId="7" fontId="8" fillId="0" borderId="10" xfId="2" applyNumberFormat="1" applyFont="1" applyFill="1" applyBorder="1" applyAlignment="1">
      <alignment horizontal="center"/>
    </xf>
    <xf numFmtId="7" fontId="8" fillId="0" borderId="9" xfId="2" applyNumberFormat="1" applyFont="1" applyFill="1" applyBorder="1" applyAlignment="1">
      <alignment horizontal="center"/>
    </xf>
    <xf numFmtId="7" fontId="8" fillId="0" borderId="6" xfId="2" applyNumberFormat="1" applyFont="1" applyFill="1" applyBorder="1" applyAlignment="1">
      <alignment horizontal="center"/>
    </xf>
    <xf numFmtId="7" fontId="3" fillId="0" borderId="6" xfId="2" applyNumberFormat="1" applyFont="1" applyFill="1" applyBorder="1" applyAlignment="1">
      <alignment horizontal="center"/>
    </xf>
    <xf numFmtId="7" fontId="8" fillId="0" borderId="6" xfId="2" applyNumberFormat="1" applyFont="1" applyFill="1" applyBorder="1" applyAlignment="1">
      <alignment horizontal="center" vertical="center"/>
    </xf>
    <xf numFmtId="7" fontId="8" fillId="0" borderId="4" xfId="2" applyNumberFormat="1" applyFont="1" applyFill="1" applyBorder="1" applyAlignment="1">
      <alignment horizontal="center"/>
    </xf>
    <xf numFmtId="3" fontId="2" fillId="0" borderId="7" xfId="2" applyNumberFormat="1" applyFont="1" applyFill="1" applyBorder="1" applyAlignment="1">
      <alignment horizontal="center"/>
    </xf>
    <xf numFmtId="0" fontId="6" fillId="0" borderId="23" xfId="3" applyBorder="1"/>
    <xf numFmtId="5" fontId="8" fillId="0" borderId="31" xfId="2" applyNumberFormat="1" applyFont="1" applyFill="1" applyBorder="1" applyAlignment="1">
      <alignment horizontal="center"/>
    </xf>
    <xf numFmtId="0" fontId="1" fillId="0" borderId="2" xfId="3" applyFont="1" applyFill="1" applyBorder="1" applyAlignment="1">
      <alignment horizontal="right"/>
    </xf>
    <xf numFmtId="0" fontId="1" fillId="0" borderId="12" xfId="3" applyFont="1" applyFill="1" applyBorder="1"/>
    <xf numFmtId="1" fontId="9" fillId="3" borderId="16" xfId="4" applyNumberFormat="1" applyFont="1" applyFill="1" applyBorder="1" applyAlignment="1"/>
    <xf numFmtId="5" fontId="8" fillId="0" borderId="9" xfId="2" applyNumberFormat="1" applyFont="1" applyFill="1" applyBorder="1" applyAlignment="1">
      <alignment horizontal="center"/>
    </xf>
    <xf numFmtId="5" fontId="8" fillId="0" borderId="6" xfId="2" applyNumberFormat="1" applyFont="1" applyFill="1" applyBorder="1" applyAlignment="1">
      <alignment horizontal="center"/>
    </xf>
    <xf numFmtId="5" fontId="1" fillId="0" borderId="6" xfId="2" applyNumberFormat="1" applyFont="1" applyFill="1" applyBorder="1" applyAlignment="1">
      <alignment horizontal="center"/>
    </xf>
    <xf numFmtId="5" fontId="8" fillId="0" borderId="13" xfId="2" applyNumberFormat="1" applyFont="1" applyFill="1" applyBorder="1" applyAlignment="1">
      <alignment horizontal="center"/>
    </xf>
    <xf numFmtId="0" fontId="6" fillId="0" borderId="23" xfId="3" applyFill="1" applyBorder="1"/>
    <xf numFmtId="0" fontId="9" fillId="0" borderId="23" xfId="3" applyFont="1" applyFill="1" applyBorder="1" applyAlignment="1">
      <alignment horizontal="left"/>
    </xf>
    <xf numFmtId="5" fontId="8" fillId="0" borderId="23" xfId="2" applyNumberFormat="1" applyFont="1" applyFill="1" applyBorder="1" applyAlignment="1">
      <alignment horizontal="center"/>
    </xf>
    <xf numFmtId="1" fontId="11" fillId="0" borderId="34" xfId="4" applyNumberFormat="1" applyFont="1" applyFill="1" applyBorder="1" applyAlignment="1">
      <alignment horizontal="center"/>
    </xf>
    <xf numFmtId="1" fontId="11" fillId="0" borderId="34" xfId="4" applyNumberFormat="1" applyFont="1" applyFill="1" applyBorder="1" applyAlignment="1">
      <alignment horizontal="center" wrapText="1"/>
    </xf>
    <xf numFmtId="0" fontId="12" fillId="0" borderId="34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34" xfId="3" applyNumberFormat="1" applyFont="1" applyFill="1" applyBorder="1" applyAlignment="1" applyProtection="1">
      <alignment horizontal="center" vertical="center" wrapText="1"/>
      <protection locked="0"/>
    </xf>
    <xf numFmtId="3" fontId="8" fillId="0" borderId="34" xfId="2" applyNumberFormat="1" applyFont="1" applyFill="1" applyBorder="1" applyAlignment="1">
      <alignment horizontal="center"/>
    </xf>
    <xf numFmtId="164" fontId="11" fillId="0" borderId="34" xfId="4" applyNumberFormat="1" applyFont="1" applyFill="1" applyBorder="1" applyAlignment="1">
      <alignment horizontal="center" vertical="center" wrapText="1"/>
    </xf>
    <xf numFmtId="5" fontId="8" fillId="0" borderId="34" xfId="2" applyNumberFormat="1" applyFont="1" applyFill="1" applyBorder="1" applyAlignment="1">
      <alignment horizontal="center"/>
    </xf>
    <xf numFmtId="1" fontId="11" fillId="4" borderId="8" xfId="4" applyNumberFormat="1" applyFont="1" applyFill="1" applyBorder="1" applyAlignment="1">
      <alignment horizontal="center"/>
    </xf>
    <xf numFmtId="1" fontId="11" fillId="4" borderId="9" xfId="4" applyNumberFormat="1" applyFont="1" applyFill="1" applyBorder="1" applyAlignment="1">
      <alignment horizontal="center" wrapText="1"/>
    </xf>
    <xf numFmtId="0" fontId="12" fillId="4" borderId="9" xfId="3" applyNumberFormat="1" applyFont="1" applyFill="1" applyBorder="1" applyAlignment="1" applyProtection="1">
      <alignment horizontal="left" vertical="center" wrapText="1"/>
      <protection locked="0"/>
    </xf>
    <xf numFmtId="0" fontId="12" fillId="4" borderId="9" xfId="3" applyNumberFormat="1" applyFont="1" applyFill="1" applyBorder="1" applyAlignment="1" applyProtection="1">
      <alignment horizontal="center" vertical="center" wrapText="1"/>
      <protection locked="0"/>
    </xf>
    <xf numFmtId="3" fontId="8" fillId="4" borderId="9" xfId="2" applyNumberFormat="1" applyFont="1" applyFill="1" applyBorder="1" applyAlignment="1">
      <alignment horizontal="center"/>
    </xf>
    <xf numFmtId="164" fontId="11" fillId="4" borderId="6" xfId="4" applyNumberFormat="1" applyFont="1" applyFill="1" applyBorder="1" applyAlignment="1">
      <alignment horizontal="center" vertical="center" wrapText="1"/>
    </xf>
    <xf numFmtId="5" fontId="8" fillId="4" borderId="6" xfId="2" applyNumberFormat="1" applyFont="1" applyFill="1" applyBorder="1" applyAlignment="1">
      <alignment horizontal="center"/>
    </xf>
    <xf numFmtId="3" fontId="8" fillId="4" borderId="6" xfId="2" applyNumberFormat="1" applyFont="1" applyFill="1" applyBorder="1" applyAlignment="1">
      <alignment horizontal="center"/>
    </xf>
    <xf numFmtId="1" fontId="8" fillId="4" borderId="6" xfId="2" applyNumberFormat="1" applyFont="1" applyFill="1" applyBorder="1" applyAlignment="1">
      <alignment horizontal="center"/>
    </xf>
    <xf numFmtId="1" fontId="11" fillId="4" borderId="7" xfId="4" applyNumberFormat="1" applyFont="1" applyFill="1" applyBorder="1" applyAlignment="1">
      <alignment horizontal="center" vertical="center" wrapText="1"/>
    </xf>
    <xf numFmtId="0" fontId="22" fillId="0" borderId="0" xfId="3" applyFont="1" applyBorder="1" applyAlignment="1">
      <alignment horizontal="left"/>
    </xf>
    <xf numFmtId="3" fontId="14" fillId="0" borderId="19" xfId="4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9" fillId="0" borderId="24" xfId="4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9" fillId="0" borderId="24" xfId="3" applyFont="1" applyFill="1" applyBorder="1" applyAlignment="1">
      <alignment horizontal="left"/>
    </xf>
    <xf numFmtId="0" fontId="9" fillId="0" borderId="25" xfId="3" applyFont="1" applyFill="1" applyBorder="1" applyAlignment="1">
      <alignment horizontal="left"/>
    </xf>
    <xf numFmtId="7" fontId="13" fillId="0" borderId="12" xfId="2" applyNumberFormat="1" applyFont="1" applyFill="1" applyBorder="1" applyAlignment="1">
      <alignment horizontal="center" vertical="center" wrapText="1"/>
    </xf>
    <xf numFmtId="7" fontId="13" fillId="0" borderId="2" xfId="2" applyNumberFormat="1" applyFont="1" applyFill="1" applyBorder="1" applyAlignment="1">
      <alignment horizontal="center" vertical="center" wrapText="1"/>
    </xf>
    <xf numFmtId="1" fontId="9" fillId="0" borderId="17" xfId="4" applyNumberFormat="1" applyFont="1" applyBorder="1" applyAlignment="1">
      <alignment horizontal="left"/>
    </xf>
    <xf numFmtId="1" fontId="9" fillId="0" borderId="0" xfId="4" applyNumberFormat="1" applyFont="1" applyBorder="1" applyAlignment="1">
      <alignment horizontal="left"/>
    </xf>
    <xf numFmtId="0" fontId="9" fillId="0" borderId="3" xfId="3" applyFont="1" applyFill="1" applyBorder="1" applyAlignment="1">
      <alignment horizontal="left"/>
    </xf>
    <xf numFmtId="0" fontId="9" fillId="0" borderId="2" xfId="3" applyFont="1" applyFill="1" applyBorder="1" applyAlignment="1">
      <alignment horizontal="left"/>
    </xf>
    <xf numFmtId="1" fontId="11" fillId="0" borderId="20" xfId="4" applyNumberFormat="1" applyFont="1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1" fontId="9" fillId="0" borderId="15" xfId="4" applyNumberFormat="1" applyFont="1" applyBorder="1" applyAlignment="1">
      <alignment horizontal="center" vertical="center"/>
    </xf>
    <xf numFmtId="1" fontId="9" fillId="0" borderId="13" xfId="4" applyNumberFormat="1" applyFont="1" applyBorder="1" applyAlignment="1">
      <alignment horizontal="center" vertical="center"/>
    </xf>
    <xf numFmtId="1" fontId="9" fillId="0" borderId="1" xfId="4" applyNumberFormat="1" applyFont="1" applyBorder="1" applyAlignment="1">
      <alignment horizontal="center" vertical="center"/>
    </xf>
    <xf numFmtId="1" fontId="9" fillId="0" borderId="15" xfId="4" applyNumberFormat="1" applyFont="1" applyBorder="1" applyAlignment="1">
      <alignment horizontal="center" vertical="center" wrapText="1"/>
    </xf>
    <xf numFmtId="1" fontId="9" fillId="0" borderId="13" xfId="4" applyNumberFormat="1" applyFont="1" applyBorder="1" applyAlignment="1">
      <alignment horizontal="center" vertical="center" wrapText="1"/>
    </xf>
    <xf numFmtId="1" fontId="9" fillId="0" borderId="1" xfId="4" applyNumberFormat="1" applyFont="1" applyBorder="1" applyAlignment="1">
      <alignment horizontal="center" vertical="center" wrapText="1"/>
    </xf>
    <xf numFmtId="0" fontId="9" fillId="0" borderId="15" xfId="4" applyNumberFormat="1" applyFont="1" applyBorder="1" applyAlignment="1">
      <alignment horizontal="center" vertical="center"/>
    </xf>
    <xf numFmtId="0" fontId="9" fillId="0" borderId="13" xfId="4" applyNumberFormat="1" applyFont="1" applyBorder="1" applyAlignment="1">
      <alignment horizontal="center" vertical="center"/>
    </xf>
    <xf numFmtId="0" fontId="9" fillId="0" borderId="1" xfId="4" applyNumberFormat="1" applyFont="1" applyBorder="1" applyAlignment="1">
      <alignment horizontal="center" vertical="center"/>
    </xf>
    <xf numFmtId="3" fontId="9" fillId="0" borderId="14" xfId="4" applyNumberFormat="1" applyFont="1" applyBorder="1" applyAlignment="1">
      <alignment horizontal="center" vertical="center"/>
    </xf>
    <xf numFmtId="3" fontId="9" fillId="0" borderId="12" xfId="4" applyNumberFormat="1" applyFont="1" applyBorder="1" applyAlignment="1">
      <alignment horizontal="center" vertical="center"/>
    </xf>
    <xf numFmtId="3" fontId="9" fillId="0" borderId="2" xfId="4" applyNumberFormat="1" applyFont="1" applyBorder="1" applyAlignment="1">
      <alignment horizontal="center" vertical="center"/>
    </xf>
    <xf numFmtId="0" fontId="13" fillId="0" borderId="15" xfId="2" applyNumberFormat="1" applyFont="1" applyFill="1" applyBorder="1" applyAlignment="1">
      <alignment horizontal="center" vertical="center"/>
    </xf>
    <xf numFmtId="0" fontId="13" fillId="0" borderId="13" xfId="2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vertical="center"/>
    </xf>
    <xf numFmtId="7" fontId="9" fillId="0" borderId="15" xfId="4" applyNumberFormat="1" applyFont="1" applyFill="1" applyBorder="1" applyAlignment="1">
      <alignment horizontal="center" vertical="center"/>
    </xf>
    <xf numFmtId="7" fontId="9" fillId="0" borderId="13" xfId="4" applyNumberFormat="1" applyFont="1" applyFill="1" applyBorder="1" applyAlignment="1">
      <alignment horizontal="center" vertical="center"/>
    </xf>
    <xf numFmtId="7" fontId="9" fillId="0" borderId="1" xfId="4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22" fillId="0" borderId="32" xfId="3" applyFont="1" applyBorder="1" applyAlignment="1">
      <alignment horizontal="left"/>
    </xf>
    <xf numFmtId="0" fontId="22" fillId="0" borderId="21" xfId="3" applyFont="1" applyBorder="1" applyAlignment="1">
      <alignment horizontal="left"/>
    </xf>
    <xf numFmtId="0" fontId="22" fillId="0" borderId="33" xfId="3" applyFont="1" applyBorder="1" applyAlignment="1">
      <alignment horizontal="left"/>
    </xf>
    <xf numFmtId="0" fontId="22" fillId="0" borderId="0" xfId="3" applyFont="1" applyBorder="1" applyAlignment="1">
      <alignment horizontal="left" wrapText="1"/>
    </xf>
    <xf numFmtId="0" fontId="22" fillId="0" borderId="0" xfId="3" applyFont="1" applyBorder="1" applyAlignment="1">
      <alignment horizontal="left"/>
    </xf>
    <xf numFmtId="0" fontId="9" fillId="0" borderId="17" xfId="3" applyFont="1" applyFill="1" applyBorder="1" applyAlignment="1">
      <alignment horizontal="left"/>
    </xf>
    <xf numFmtId="0" fontId="9" fillId="0" borderId="12" xfId="3" applyFont="1" applyFill="1" applyBorder="1" applyAlignment="1">
      <alignment horizontal="left"/>
    </xf>
    <xf numFmtId="1" fontId="9" fillId="0" borderId="3" xfId="4" applyNumberFormat="1" applyFont="1" applyBorder="1" applyAlignment="1">
      <alignment horizontal="left"/>
    </xf>
    <xf numFmtId="1" fontId="9" fillId="0" borderId="16" xfId="4" applyNumberFormat="1" applyFont="1" applyBorder="1" applyAlignment="1">
      <alignment horizontal="left"/>
    </xf>
    <xf numFmtId="1" fontId="11" fillId="3" borderId="16" xfId="4" applyNumberFormat="1" applyFont="1" applyFill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</cellXfs>
  <cellStyles count="7">
    <cellStyle name="Currency" xfId="1" builtinId="4"/>
    <cellStyle name="Good" xfId="2" builtinId="26"/>
    <cellStyle name="Normal" xfId="0" builtinId="0"/>
    <cellStyle name="Normal 2" xfId="5"/>
    <cellStyle name="Normal 5" xfId="3"/>
    <cellStyle name="Normal 5 2" xfId="6"/>
    <cellStyle name="Normal_BLANKES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676276</xdr:colOff>
      <xdr:row>0</xdr:row>
      <xdr:rowOff>45508</xdr:rowOff>
    </xdr:from>
    <xdr:ext cx="685799" cy="393700"/>
    <xdr:pic>
      <xdr:nvPicPr>
        <xdr:cNvPr id="3" name="Picture 2">
          <a:extLst>
            <a:ext uri="{FF2B5EF4-FFF2-40B4-BE49-F238E27FC236}">
              <a16:creationId xmlns:a16="http://schemas.microsoft.com/office/drawing/2014/main" id="{30D6A0E7-F536-4C00-BD68-31899C301E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28" t="17482" r="22028" b="17482"/>
        <a:stretch/>
      </xdr:blipFill>
      <xdr:spPr>
        <a:xfrm>
          <a:off x="8496301" y="45508"/>
          <a:ext cx="685799" cy="3937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18\CIP%20City\312%20-%20Transportation\65th%20Ave.%20US%2034%20Frontage%20Road%20Relocation\B.%20Purchasing\2.%20Bid%20Docs\a.%20Construction\Final%20Bid%20Tab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C Ultimate West"/>
      <sheetName val="OPCC Ultimate East"/>
      <sheetName val="OPCC Ultimate"/>
      <sheetName val="OPCC Interim"/>
      <sheetName val="East Path"/>
      <sheetName val="West Path"/>
    </sheetNames>
    <sheetDataSet>
      <sheetData sheetId="0">
        <row r="16">
          <cell r="E16">
            <v>6523</v>
          </cell>
        </row>
        <row r="24">
          <cell r="E24">
            <v>38</v>
          </cell>
        </row>
        <row r="27">
          <cell r="E27">
            <v>8090</v>
          </cell>
        </row>
        <row r="29">
          <cell r="E29">
            <v>5482</v>
          </cell>
        </row>
        <row r="43">
          <cell r="E43">
            <v>14</v>
          </cell>
        </row>
        <row r="44">
          <cell r="E44">
            <v>1</v>
          </cell>
        </row>
        <row r="47">
          <cell r="E47">
            <v>17669.222222222219</v>
          </cell>
        </row>
        <row r="48">
          <cell r="E48">
            <v>5149</v>
          </cell>
        </row>
        <row r="49">
          <cell r="E49">
            <v>564</v>
          </cell>
        </row>
        <row r="50">
          <cell r="E50">
            <v>2789</v>
          </cell>
        </row>
        <row r="60">
          <cell r="E60">
            <v>2880</v>
          </cell>
        </row>
        <row r="63">
          <cell r="E63">
            <v>3</v>
          </cell>
        </row>
        <row r="64">
          <cell r="E64">
            <v>1</v>
          </cell>
        </row>
        <row r="65">
          <cell r="E65">
            <v>495</v>
          </cell>
        </row>
        <row r="68">
          <cell r="E68">
            <v>188</v>
          </cell>
        </row>
        <row r="72">
          <cell r="E72">
            <v>7</v>
          </cell>
        </row>
        <row r="79">
          <cell r="E79">
            <v>16</v>
          </cell>
        </row>
        <row r="99">
          <cell r="E99">
            <v>1</v>
          </cell>
        </row>
        <row r="100">
          <cell r="E100">
            <v>1915</v>
          </cell>
        </row>
        <row r="102">
          <cell r="E102">
            <v>224</v>
          </cell>
        </row>
        <row r="103">
          <cell r="E103">
            <v>80</v>
          </cell>
        </row>
        <row r="104">
          <cell r="E104">
            <v>6</v>
          </cell>
        </row>
        <row r="107">
          <cell r="E107">
            <v>3319.8888888888887</v>
          </cell>
        </row>
        <row r="108">
          <cell r="E108">
            <v>57078</v>
          </cell>
        </row>
        <row r="110">
          <cell r="E110">
            <v>22</v>
          </cell>
        </row>
        <row r="112">
          <cell r="E112">
            <v>282</v>
          </cell>
        </row>
        <row r="116">
          <cell r="E116">
            <v>39</v>
          </cell>
        </row>
      </sheetData>
      <sheetData sheetId="1">
        <row r="16">
          <cell r="E16">
            <v>6424</v>
          </cell>
        </row>
        <row r="21">
          <cell r="E21">
            <v>500</v>
          </cell>
        </row>
        <row r="24">
          <cell r="E24">
            <v>26</v>
          </cell>
        </row>
        <row r="27">
          <cell r="E27">
            <v>8090</v>
          </cell>
        </row>
        <row r="29">
          <cell r="E29">
            <v>5478</v>
          </cell>
        </row>
        <row r="43">
          <cell r="E43">
            <v>10</v>
          </cell>
        </row>
        <row r="44">
          <cell r="E44">
            <v>1</v>
          </cell>
        </row>
        <row r="47">
          <cell r="E47">
            <v>17669.222222222219</v>
          </cell>
        </row>
        <row r="48">
          <cell r="E48">
            <v>4289</v>
          </cell>
        </row>
        <row r="49">
          <cell r="E49">
            <v>72</v>
          </cell>
        </row>
        <row r="50">
          <cell r="E50">
            <v>2317</v>
          </cell>
        </row>
        <row r="55">
          <cell r="E55">
            <v>25</v>
          </cell>
        </row>
        <row r="56">
          <cell r="E56">
            <v>140</v>
          </cell>
        </row>
        <row r="60">
          <cell r="E60">
            <v>1468</v>
          </cell>
        </row>
        <row r="63">
          <cell r="E63">
            <v>3</v>
          </cell>
        </row>
        <row r="65">
          <cell r="E65">
            <v>495</v>
          </cell>
        </row>
        <row r="70">
          <cell r="E70">
            <v>4</v>
          </cell>
        </row>
        <row r="73">
          <cell r="E73">
            <v>2</v>
          </cell>
        </row>
        <row r="77">
          <cell r="E77">
            <v>3</v>
          </cell>
        </row>
        <row r="79">
          <cell r="E79">
            <v>16</v>
          </cell>
        </row>
        <row r="80">
          <cell r="E80">
            <v>3</v>
          </cell>
        </row>
        <row r="100">
          <cell r="E100">
            <v>1267</v>
          </cell>
        </row>
        <row r="102">
          <cell r="E102">
            <v>304</v>
          </cell>
        </row>
        <row r="103">
          <cell r="E103">
            <v>80</v>
          </cell>
        </row>
        <row r="104">
          <cell r="E104">
            <v>6</v>
          </cell>
        </row>
        <row r="107">
          <cell r="E107">
            <v>5696</v>
          </cell>
        </row>
        <row r="108">
          <cell r="E108">
            <v>60943</v>
          </cell>
        </row>
        <row r="117">
          <cell r="E117">
            <v>493</v>
          </cell>
        </row>
      </sheetData>
      <sheetData sheetId="2"/>
      <sheetData sheetId="3">
        <row r="16">
          <cell r="E16">
            <v>6032</v>
          </cell>
        </row>
        <row r="21">
          <cell r="E21">
            <v>442</v>
          </cell>
        </row>
        <row r="24">
          <cell r="E24">
            <v>27</v>
          </cell>
        </row>
        <row r="27">
          <cell r="E27">
            <v>7680</v>
          </cell>
        </row>
        <row r="29">
          <cell r="E29">
            <v>5170</v>
          </cell>
        </row>
        <row r="43">
          <cell r="E43">
            <v>8</v>
          </cell>
        </row>
        <row r="44">
          <cell r="E44">
            <v>0</v>
          </cell>
        </row>
        <row r="47">
          <cell r="E47">
            <v>11659.444444444443</v>
          </cell>
        </row>
        <row r="48">
          <cell r="E48">
            <v>4149</v>
          </cell>
        </row>
        <row r="49">
          <cell r="E49">
            <v>0</v>
          </cell>
        </row>
        <row r="50">
          <cell r="E50">
            <v>2463</v>
          </cell>
        </row>
        <row r="55">
          <cell r="E55">
            <v>16</v>
          </cell>
        </row>
        <row r="56">
          <cell r="E56">
            <v>100</v>
          </cell>
        </row>
        <row r="60">
          <cell r="E60">
            <v>152</v>
          </cell>
        </row>
        <row r="63">
          <cell r="E63">
            <v>1</v>
          </cell>
        </row>
        <row r="64">
          <cell r="E64">
            <v>2</v>
          </cell>
        </row>
        <row r="65">
          <cell r="E65">
            <v>336</v>
          </cell>
        </row>
        <row r="68">
          <cell r="E68">
            <v>90</v>
          </cell>
        </row>
        <row r="70">
          <cell r="E70">
            <v>0</v>
          </cell>
        </row>
        <row r="72">
          <cell r="E72">
            <v>4</v>
          </cell>
        </row>
        <row r="73">
          <cell r="E73">
            <v>1</v>
          </cell>
        </row>
        <row r="77">
          <cell r="E77">
            <v>2</v>
          </cell>
        </row>
        <row r="79">
          <cell r="E79">
            <v>14</v>
          </cell>
        </row>
        <row r="80">
          <cell r="E80">
            <v>0</v>
          </cell>
        </row>
        <row r="99">
          <cell r="E99">
            <v>1</v>
          </cell>
        </row>
        <row r="100">
          <cell r="E100">
            <v>1058</v>
          </cell>
        </row>
        <row r="102">
          <cell r="E102">
            <v>264</v>
          </cell>
        </row>
        <row r="103">
          <cell r="E103">
            <v>70</v>
          </cell>
        </row>
        <row r="104">
          <cell r="E104">
            <v>5</v>
          </cell>
        </row>
        <row r="107">
          <cell r="E107">
            <v>3307</v>
          </cell>
        </row>
        <row r="108">
          <cell r="E108">
            <v>50626</v>
          </cell>
        </row>
        <row r="110">
          <cell r="E110">
            <v>21</v>
          </cell>
        </row>
        <row r="112">
          <cell r="E112">
            <v>270</v>
          </cell>
        </row>
        <row r="116">
          <cell r="E116">
            <v>35</v>
          </cell>
        </row>
        <row r="117">
          <cell r="E117">
            <v>488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showGridLines="0" tabSelected="1" zoomScaleNormal="100" workbookViewId="0">
      <selection activeCell="A5" sqref="A5:C5"/>
    </sheetView>
  </sheetViews>
  <sheetFormatPr defaultRowHeight="15"/>
  <cols>
    <col min="1" max="1" width="12.85546875" style="1" customWidth="1"/>
    <col min="2" max="2" width="22.42578125" style="1" customWidth="1"/>
    <col min="3" max="3" width="57.7109375" style="1" customWidth="1"/>
    <col min="4" max="4" width="10" style="1" customWidth="1"/>
    <col min="5" max="5" width="13.5703125" style="1" customWidth="1"/>
    <col min="6" max="6" width="13.140625" style="1" customWidth="1"/>
    <col min="7" max="7" width="14.28515625" style="1" customWidth="1"/>
    <col min="8" max="9" width="9.140625" style="1"/>
    <col min="10" max="10" width="9.7109375" style="1" bestFit="1" customWidth="1"/>
    <col min="11" max="16384" width="9.140625" style="1"/>
  </cols>
  <sheetData>
    <row r="1" spans="1:7" ht="15.75" customHeight="1" thickTop="1">
      <c r="A1" s="130" t="s">
        <v>151</v>
      </c>
      <c r="B1" s="131"/>
      <c r="C1" s="131"/>
      <c r="D1" s="131"/>
      <c r="E1" s="131"/>
      <c r="F1" s="131"/>
      <c r="G1" s="132"/>
    </row>
    <row r="2" spans="1:7" ht="14.25" customHeight="1">
      <c r="A2" s="133"/>
      <c r="B2" s="134"/>
      <c r="C2" s="134"/>
      <c r="D2" s="134"/>
      <c r="E2" s="134"/>
      <c r="F2" s="134"/>
      <c r="G2" s="135"/>
    </row>
    <row r="3" spans="1:7" ht="6" customHeight="1" thickBot="1">
      <c r="A3" s="136"/>
      <c r="B3" s="137"/>
      <c r="C3" s="137"/>
      <c r="D3" s="137"/>
      <c r="E3" s="137"/>
      <c r="F3" s="137"/>
      <c r="G3" s="138"/>
    </row>
    <row r="4" spans="1:7" ht="15.75" thickTop="1">
      <c r="A4" s="67" t="s">
        <v>150</v>
      </c>
      <c r="B4" s="74"/>
      <c r="C4" s="74"/>
      <c r="D4" s="74"/>
      <c r="E4" s="171" t="s">
        <v>179</v>
      </c>
      <c r="F4" s="171"/>
      <c r="G4" s="172"/>
    </row>
    <row r="5" spans="1:7">
      <c r="A5" s="146" t="s">
        <v>155</v>
      </c>
      <c r="B5" s="147"/>
      <c r="C5" s="147"/>
      <c r="D5" s="61"/>
      <c r="E5" s="61"/>
      <c r="F5" s="62"/>
      <c r="G5" s="66"/>
    </row>
    <row r="6" spans="1:7" ht="15.75" customHeight="1" thickBot="1">
      <c r="A6" s="32" t="s">
        <v>156</v>
      </c>
      <c r="B6" s="30"/>
      <c r="C6" s="31"/>
      <c r="D6" s="30"/>
      <c r="E6" s="21"/>
      <c r="F6" s="63"/>
      <c r="G6" s="64"/>
    </row>
    <row r="7" spans="1:7" ht="15.75" customHeight="1" thickTop="1">
      <c r="A7" s="153" t="s">
        <v>40</v>
      </c>
      <c r="B7" s="156" t="s">
        <v>157</v>
      </c>
      <c r="C7" s="159" t="s">
        <v>38</v>
      </c>
      <c r="D7" s="162" t="s">
        <v>37</v>
      </c>
      <c r="E7" s="165" t="s">
        <v>36</v>
      </c>
      <c r="F7" s="168" t="s">
        <v>35</v>
      </c>
      <c r="G7" s="144" t="s">
        <v>34</v>
      </c>
    </row>
    <row r="8" spans="1:7" ht="12.75" customHeight="1" thickBot="1">
      <c r="A8" s="154"/>
      <c r="B8" s="157"/>
      <c r="C8" s="160"/>
      <c r="D8" s="163"/>
      <c r="E8" s="166"/>
      <c r="F8" s="169"/>
      <c r="G8" s="144"/>
    </row>
    <row r="9" spans="1:7" ht="15.75" hidden="1" thickBot="1">
      <c r="A9" s="155"/>
      <c r="B9" s="158"/>
      <c r="C9" s="161"/>
      <c r="D9" s="164"/>
      <c r="E9" s="167"/>
      <c r="F9" s="170"/>
      <c r="G9" s="145"/>
    </row>
    <row r="10" spans="1:7" ht="16.5" thickTop="1" thickBot="1">
      <c r="A10" s="139" t="s">
        <v>153</v>
      </c>
      <c r="B10" s="140"/>
      <c r="C10" s="140"/>
      <c r="D10" s="140"/>
      <c r="E10" s="140"/>
      <c r="F10" s="140"/>
      <c r="G10" s="141"/>
    </row>
    <row r="11" spans="1:7" ht="15.75" thickTop="1">
      <c r="A11" s="29">
        <v>1</v>
      </c>
      <c r="B11" s="46"/>
      <c r="C11" s="47" t="s">
        <v>8</v>
      </c>
      <c r="D11" s="48" t="s">
        <v>1</v>
      </c>
      <c r="E11" s="28">
        <v>1</v>
      </c>
      <c r="F11" s="49"/>
      <c r="G11" s="93">
        <f>E11*F11</f>
        <v>0</v>
      </c>
    </row>
    <row r="12" spans="1:7">
      <c r="A12" s="15">
        <v>2</v>
      </c>
      <c r="B12" s="26"/>
      <c r="C12" s="25" t="s">
        <v>33</v>
      </c>
      <c r="D12" s="24" t="s">
        <v>1</v>
      </c>
      <c r="E12" s="23">
        <v>1</v>
      </c>
      <c r="F12" s="22"/>
      <c r="G12" s="94">
        <f>E12*F12</f>
        <v>0</v>
      </c>
    </row>
    <row r="13" spans="1:7" s="3" customFormat="1">
      <c r="A13" s="15">
        <v>3</v>
      </c>
      <c r="B13" s="26"/>
      <c r="C13" s="25" t="s">
        <v>25</v>
      </c>
      <c r="D13" s="24" t="s">
        <v>22</v>
      </c>
      <c r="E13" s="23">
        <v>6032</v>
      </c>
      <c r="F13" s="22"/>
      <c r="G13" s="95">
        <f>E13*F13</f>
        <v>0</v>
      </c>
    </row>
    <row r="14" spans="1:7" s="3" customFormat="1">
      <c r="A14" s="15">
        <v>4</v>
      </c>
      <c r="B14" s="26"/>
      <c r="C14" s="25" t="s">
        <v>24</v>
      </c>
      <c r="D14" s="24" t="s">
        <v>23</v>
      </c>
      <c r="E14" s="23">
        <v>20</v>
      </c>
      <c r="F14" s="22"/>
      <c r="G14" s="95">
        <f>E14*F14</f>
        <v>0</v>
      </c>
    </row>
    <row r="15" spans="1:7" s="3" customFormat="1" ht="3.75" customHeight="1">
      <c r="A15" s="15"/>
      <c r="B15" s="26"/>
      <c r="C15" s="25"/>
      <c r="D15" s="24"/>
      <c r="E15" s="23"/>
      <c r="F15" s="22"/>
      <c r="G15" s="95"/>
    </row>
    <row r="16" spans="1:7" s="3" customFormat="1">
      <c r="A16" s="15">
        <v>5</v>
      </c>
      <c r="B16" s="26"/>
      <c r="C16" s="25" t="s">
        <v>134</v>
      </c>
      <c r="D16" s="24" t="s">
        <v>43</v>
      </c>
      <c r="E16" s="23">
        <v>14</v>
      </c>
      <c r="F16" s="22"/>
      <c r="G16" s="95">
        <f t="shared" ref="G16:G28" si="0">E16*F16</f>
        <v>0</v>
      </c>
    </row>
    <row r="17" spans="1:10" s="3" customFormat="1">
      <c r="A17" s="15">
        <v>6</v>
      </c>
      <c r="B17" s="26"/>
      <c r="C17" s="25" t="s">
        <v>32</v>
      </c>
      <c r="D17" s="24" t="s">
        <v>43</v>
      </c>
      <c r="E17" s="23">
        <v>1</v>
      </c>
      <c r="F17" s="22"/>
      <c r="G17" s="95">
        <f t="shared" si="0"/>
        <v>0</v>
      </c>
    </row>
    <row r="18" spans="1:10" s="3" customFormat="1">
      <c r="A18" s="15">
        <v>7</v>
      </c>
      <c r="B18" s="26"/>
      <c r="C18" s="25" t="s">
        <v>107</v>
      </c>
      <c r="D18" s="24" t="s">
        <v>12</v>
      </c>
      <c r="E18" s="23">
        <v>442</v>
      </c>
      <c r="F18" s="22"/>
      <c r="G18" s="95">
        <f t="shared" si="0"/>
        <v>0</v>
      </c>
    </row>
    <row r="19" spans="1:10" s="3" customFormat="1">
      <c r="A19" s="15">
        <v>8</v>
      </c>
      <c r="B19" s="26"/>
      <c r="C19" s="77" t="s">
        <v>104</v>
      </c>
      <c r="D19" s="24" t="s">
        <v>43</v>
      </c>
      <c r="E19" s="23">
        <v>5</v>
      </c>
      <c r="F19" s="22"/>
      <c r="G19" s="95">
        <f t="shared" si="0"/>
        <v>0</v>
      </c>
    </row>
    <row r="20" spans="1:10" s="78" customFormat="1">
      <c r="A20" s="15">
        <v>9</v>
      </c>
      <c r="B20" s="26"/>
      <c r="C20" s="77" t="s">
        <v>114</v>
      </c>
      <c r="D20" s="24" t="s">
        <v>12</v>
      </c>
      <c r="E20" s="23">
        <v>230</v>
      </c>
      <c r="F20" s="22"/>
      <c r="G20" s="95">
        <f t="shared" si="0"/>
        <v>0</v>
      </c>
      <c r="H20" s="3"/>
      <c r="I20" s="3"/>
    </row>
    <row r="21" spans="1:10" s="78" customFormat="1">
      <c r="A21" s="15">
        <v>10</v>
      </c>
      <c r="B21" s="26"/>
      <c r="C21" s="25" t="s">
        <v>31</v>
      </c>
      <c r="D21" s="24" t="s">
        <v>43</v>
      </c>
      <c r="E21" s="23">
        <v>27</v>
      </c>
      <c r="F21" s="22"/>
      <c r="G21" s="95">
        <f t="shared" si="0"/>
        <v>0</v>
      </c>
      <c r="H21" s="3"/>
      <c r="I21" s="3"/>
      <c r="J21" s="3"/>
    </row>
    <row r="22" spans="1:10" s="3" customFormat="1">
      <c r="A22" s="15">
        <v>11</v>
      </c>
      <c r="B22" s="26"/>
      <c r="C22" s="25" t="s">
        <v>30</v>
      </c>
      <c r="D22" s="24" t="s">
        <v>12</v>
      </c>
      <c r="E22" s="23">
        <v>37</v>
      </c>
      <c r="F22" s="22"/>
      <c r="G22" s="95">
        <f t="shared" si="0"/>
        <v>0</v>
      </c>
    </row>
    <row r="23" spans="1:10" s="3" customFormat="1">
      <c r="A23" s="15">
        <v>12</v>
      </c>
      <c r="B23" s="26"/>
      <c r="C23" s="25" t="s">
        <v>29</v>
      </c>
      <c r="D23" s="24" t="s">
        <v>15</v>
      </c>
      <c r="E23" s="23">
        <v>391</v>
      </c>
      <c r="F23" s="22"/>
      <c r="G23" s="95">
        <f t="shared" si="0"/>
        <v>0</v>
      </c>
    </row>
    <row r="24" spans="1:10" s="3" customFormat="1">
      <c r="A24" s="15">
        <v>13</v>
      </c>
      <c r="B24" s="26"/>
      <c r="C24" s="25" t="s">
        <v>28</v>
      </c>
      <c r="D24" s="24" t="s">
        <v>15</v>
      </c>
      <c r="E24" s="23">
        <v>7680</v>
      </c>
      <c r="F24" s="22"/>
      <c r="G24" s="95">
        <f t="shared" si="0"/>
        <v>0</v>
      </c>
    </row>
    <row r="25" spans="1:10" s="3" customFormat="1">
      <c r="A25" s="15">
        <v>14</v>
      </c>
      <c r="B25" s="26"/>
      <c r="C25" s="25" t="s">
        <v>78</v>
      </c>
      <c r="D25" s="24" t="s">
        <v>4</v>
      </c>
      <c r="E25" s="23">
        <v>16</v>
      </c>
      <c r="F25" s="22"/>
      <c r="G25" s="95">
        <f t="shared" si="0"/>
        <v>0</v>
      </c>
    </row>
    <row r="26" spans="1:10" s="3" customFormat="1">
      <c r="A26" s="15">
        <v>15</v>
      </c>
      <c r="B26" s="26"/>
      <c r="C26" s="25" t="s">
        <v>77</v>
      </c>
      <c r="D26" s="24" t="s">
        <v>12</v>
      </c>
      <c r="E26" s="23">
        <v>5170</v>
      </c>
      <c r="F26" s="22"/>
      <c r="G26" s="95">
        <f t="shared" si="0"/>
        <v>0</v>
      </c>
    </row>
    <row r="27" spans="1:10" s="3" customFormat="1">
      <c r="A27" s="15">
        <v>16</v>
      </c>
      <c r="B27" s="26"/>
      <c r="C27" s="25" t="s">
        <v>27</v>
      </c>
      <c r="D27" s="24" t="s">
        <v>43</v>
      </c>
      <c r="E27" s="23">
        <v>3</v>
      </c>
      <c r="F27" s="22"/>
      <c r="G27" s="95">
        <f t="shared" si="0"/>
        <v>0</v>
      </c>
    </row>
    <row r="28" spans="1:10" s="3" customFormat="1">
      <c r="A28" s="15">
        <v>17</v>
      </c>
      <c r="B28" s="26"/>
      <c r="C28" s="25" t="s">
        <v>26</v>
      </c>
      <c r="D28" s="24" t="s">
        <v>12</v>
      </c>
      <c r="E28" s="23">
        <v>788</v>
      </c>
      <c r="F28" s="22"/>
      <c r="G28" s="95">
        <f t="shared" si="0"/>
        <v>0</v>
      </c>
    </row>
    <row r="29" spans="1:10" s="3" customFormat="1" ht="3.75" customHeight="1">
      <c r="A29" s="15"/>
      <c r="B29" s="26"/>
      <c r="C29" s="25"/>
      <c r="D29" s="24"/>
      <c r="E29" s="23"/>
      <c r="F29" s="22"/>
      <c r="G29" s="95"/>
    </row>
    <row r="30" spans="1:10" s="3" customFormat="1">
      <c r="A30" s="15">
        <v>18</v>
      </c>
      <c r="B30" s="26"/>
      <c r="C30" s="25" t="s">
        <v>81</v>
      </c>
      <c r="D30" s="24" t="s">
        <v>43</v>
      </c>
      <c r="E30" s="23">
        <v>3</v>
      </c>
      <c r="F30" s="22"/>
      <c r="G30" s="95">
        <f t="shared" ref="G30:G35" si="1">E30*F30</f>
        <v>0</v>
      </c>
    </row>
    <row r="31" spans="1:10" s="3" customFormat="1">
      <c r="A31" s="15">
        <v>19</v>
      </c>
      <c r="B31" s="26"/>
      <c r="C31" s="25" t="s">
        <v>80</v>
      </c>
      <c r="D31" s="24" t="s">
        <v>12</v>
      </c>
      <c r="E31" s="23">
        <v>399</v>
      </c>
      <c r="F31" s="22"/>
      <c r="G31" s="95">
        <f t="shared" si="1"/>
        <v>0</v>
      </c>
    </row>
    <row r="32" spans="1:10" s="3" customFormat="1">
      <c r="A32" s="15">
        <v>20</v>
      </c>
      <c r="B32" s="18"/>
      <c r="C32" s="17" t="s">
        <v>111</v>
      </c>
      <c r="D32" s="20" t="s">
        <v>43</v>
      </c>
      <c r="E32" s="19">
        <v>1</v>
      </c>
      <c r="F32" s="16"/>
      <c r="G32" s="95">
        <f t="shared" si="1"/>
        <v>0</v>
      </c>
    </row>
    <row r="33" spans="1:12" s="3" customFormat="1">
      <c r="A33" s="15">
        <v>21</v>
      </c>
      <c r="B33" s="18"/>
      <c r="C33" s="17" t="s">
        <v>109</v>
      </c>
      <c r="D33" s="20" t="s">
        <v>43</v>
      </c>
      <c r="E33" s="19">
        <v>6</v>
      </c>
      <c r="F33" s="16"/>
      <c r="G33" s="95">
        <f t="shared" si="1"/>
        <v>0</v>
      </c>
    </row>
    <row r="34" spans="1:12" s="3" customFormat="1">
      <c r="A34" s="15">
        <v>22</v>
      </c>
      <c r="B34" s="18"/>
      <c r="C34" s="17" t="s">
        <v>110</v>
      </c>
      <c r="D34" s="20" t="s">
        <v>43</v>
      </c>
      <c r="E34" s="19">
        <v>2</v>
      </c>
      <c r="F34" s="16"/>
      <c r="G34" s="95">
        <f t="shared" si="1"/>
        <v>0</v>
      </c>
      <c r="H34" s="27"/>
      <c r="I34" s="27"/>
      <c r="J34" s="27"/>
      <c r="K34" s="27"/>
      <c r="L34" s="27"/>
    </row>
    <row r="35" spans="1:12" s="3" customFormat="1">
      <c r="A35" s="15">
        <f>A34+1</f>
        <v>23</v>
      </c>
      <c r="B35" s="18"/>
      <c r="C35" s="17" t="s">
        <v>112</v>
      </c>
      <c r="D35" s="20" t="s">
        <v>43</v>
      </c>
      <c r="E35" s="19">
        <v>3</v>
      </c>
      <c r="F35" s="16"/>
      <c r="G35" s="95">
        <f t="shared" si="1"/>
        <v>0</v>
      </c>
      <c r="H35" s="27"/>
      <c r="I35" s="27"/>
      <c r="J35" s="27"/>
      <c r="K35" s="27"/>
      <c r="L35" s="27"/>
    </row>
    <row r="36" spans="1:12" s="3" customFormat="1" ht="3.75" customHeight="1">
      <c r="A36" s="15"/>
      <c r="B36" s="26"/>
      <c r="C36" s="25"/>
      <c r="D36" s="24"/>
      <c r="E36" s="23"/>
      <c r="F36" s="22"/>
      <c r="G36" s="95"/>
      <c r="H36" s="27"/>
      <c r="I36" s="27"/>
      <c r="J36" s="27"/>
      <c r="K36" s="27"/>
      <c r="L36" s="27"/>
    </row>
    <row r="37" spans="1:12" s="3" customFormat="1">
      <c r="A37" s="15">
        <v>24</v>
      </c>
      <c r="B37" s="18"/>
      <c r="C37" s="17" t="s">
        <v>83</v>
      </c>
      <c r="D37" s="20" t="s">
        <v>43</v>
      </c>
      <c r="E37" s="19">
        <v>7</v>
      </c>
      <c r="F37" s="16"/>
      <c r="G37" s="95">
        <f>E37*F37</f>
        <v>0</v>
      </c>
      <c r="H37" s="27"/>
      <c r="I37" s="27"/>
      <c r="J37" s="27"/>
      <c r="K37" s="27"/>
      <c r="L37" s="27"/>
    </row>
    <row r="38" spans="1:12" s="3" customFormat="1">
      <c r="A38" s="15">
        <v>25</v>
      </c>
      <c r="B38" s="18"/>
      <c r="C38" s="17" t="s">
        <v>84</v>
      </c>
      <c r="D38" s="20" t="s">
        <v>43</v>
      </c>
      <c r="E38" s="19">
        <v>1</v>
      </c>
      <c r="F38" s="16"/>
      <c r="G38" s="95">
        <f>E38*F38</f>
        <v>0</v>
      </c>
    </row>
    <row r="39" spans="1:12" s="3" customFormat="1">
      <c r="A39" s="15">
        <v>26</v>
      </c>
      <c r="B39" s="18"/>
      <c r="C39" s="17" t="s">
        <v>113</v>
      </c>
      <c r="D39" s="20" t="s">
        <v>43</v>
      </c>
      <c r="E39" s="19">
        <v>3</v>
      </c>
      <c r="F39" s="16"/>
      <c r="G39" s="95">
        <f>E39*F39</f>
        <v>0</v>
      </c>
      <c r="H39" s="27"/>
      <c r="I39" s="27"/>
      <c r="J39" s="27"/>
      <c r="K39" s="27"/>
      <c r="L39" s="27"/>
    </row>
    <row r="40" spans="1:12" s="3" customFormat="1">
      <c r="A40" s="15">
        <v>27</v>
      </c>
      <c r="B40" s="18"/>
      <c r="C40" s="17" t="s">
        <v>119</v>
      </c>
      <c r="D40" s="20" t="s">
        <v>43</v>
      </c>
      <c r="E40" s="19">
        <v>8</v>
      </c>
      <c r="F40" s="16"/>
      <c r="G40" s="95">
        <f>E40*F40</f>
        <v>0</v>
      </c>
      <c r="H40" s="27"/>
      <c r="I40" s="27"/>
      <c r="J40" s="27"/>
      <c r="K40" s="27"/>
      <c r="L40" s="27"/>
    </row>
    <row r="41" spans="1:12" s="3" customFormat="1">
      <c r="A41" s="18">
        <v>29</v>
      </c>
      <c r="B41" s="18"/>
      <c r="C41" s="17" t="s">
        <v>20</v>
      </c>
      <c r="D41" s="20" t="s">
        <v>43</v>
      </c>
      <c r="E41" s="19">
        <v>5</v>
      </c>
      <c r="F41" s="16"/>
      <c r="G41" s="95">
        <f>E41*F41</f>
        <v>0</v>
      </c>
      <c r="H41" s="27"/>
      <c r="I41" s="27"/>
      <c r="J41" s="27"/>
      <c r="K41" s="27"/>
      <c r="L41" s="27"/>
    </row>
    <row r="42" spans="1:12" s="3" customFormat="1" ht="3.75" customHeight="1">
      <c r="A42" s="15"/>
      <c r="B42" s="26"/>
      <c r="C42" s="25"/>
      <c r="D42" s="24"/>
      <c r="E42" s="23"/>
      <c r="F42" s="22"/>
      <c r="G42" s="95"/>
      <c r="H42" s="27"/>
      <c r="I42" s="27"/>
      <c r="J42" s="27"/>
      <c r="K42" s="27"/>
      <c r="L42" s="27"/>
    </row>
    <row r="43" spans="1:12" s="3" customFormat="1">
      <c r="A43" s="15">
        <v>30</v>
      </c>
      <c r="B43" s="26"/>
      <c r="C43" s="25" t="s">
        <v>69</v>
      </c>
      <c r="D43" s="24" t="s">
        <v>15</v>
      </c>
      <c r="E43" s="23">
        <v>11659.444444444443</v>
      </c>
      <c r="F43" s="22"/>
      <c r="G43" s="95">
        <f>E43*F43</f>
        <v>0</v>
      </c>
      <c r="H43" s="27"/>
      <c r="I43" s="27"/>
      <c r="J43" s="27"/>
      <c r="K43" s="27"/>
      <c r="L43" s="27"/>
    </row>
    <row r="44" spans="1:12" s="3" customFormat="1">
      <c r="A44" s="15">
        <v>31</v>
      </c>
      <c r="B44" s="41"/>
      <c r="C44" s="42" t="s">
        <v>19</v>
      </c>
      <c r="D44" s="60" t="s">
        <v>18</v>
      </c>
      <c r="E44" s="19">
        <v>4149</v>
      </c>
      <c r="F44" s="16"/>
      <c r="G44" s="95">
        <f>E44*F44</f>
        <v>0</v>
      </c>
    </row>
    <row r="45" spans="1:12" s="3" customFormat="1">
      <c r="A45" s="15">
        <v>32</v>
      </c>
      <c r="B45" s="41"/>
      <c r="C45" s="42" t="s">
        <v>85</v>
      </c>
      <c r="D45" s="60" t="s">
        <v>15</v>
      </c>
      <c r="E45" s="19">
        <v>636</v>
      </c>
      <c r="F45" s="16"/>
      <c r="G45" s="95">
        <f>E45*F45</f>
        <v>0</v>
      </c>
    </row>
    <row r="46" spans="1:12" s="3" customFormat="1">
      <c r="A46" s="15">
        <v>33</v>
      </c>
      <c r="B46" s="41"/>
      <c r="C46" s="42" t="s">
        <v>147</v>
      </c>
      <c r="D46" s="60" t="s">
        <v>18</v>
      </c>
      <c r="E46" s="19">
        <v>2463</v>
      </c>
      <c r="F46" s="16"/>
      <c r="G46" s="95">
        <f>E46*F46</f>
        <v>0</v>
      </c>
    </row>
    <row r="47" spans="1:12" s="3" customFormat="1">
      <c r="A47" s="15">
        <v>34</v>
      </c>
      <c r="B47" s="41"/>
      <c r="C47" s="42" t="s">
        <v>148</v>
      </c>
      <c r="D47" s="60" t="s">
        <v>18</v>
      </c>
      <c r="E47" s="19">
        <v>163</v>
      </c>
      <c r="F47" s="16"/>
      <c r="G47" s="95">
        <f t="shared" ref="G47" si="2">E47*F47</f>
        <v>0</v>
      </c>
    </row>
    <row r="48" spans="1:12" s="3" customFormat="1">
      <c r="A48" s="15">
        <v>35</v>
      </c>
      <c r="B48" s="41"/>
      <c r="C48" s="42" t="s">
        <v>145</v>
      </c>
      <c r="D48" s="60" t="s">
        <v>15</v>
      </c>
      <c r="E48" s="19">
        <v>1496</v>
      </c>
      <c r="F48" s="16"/>
      <c r="G48" s="95">
        <f>E48*F48</f>
        <v>0</v>
      </c>
    </row>
    <row r="49" spans="1:7" s="3" customFormat="1">
      <c r="A49" s="15">
        <v>36</v>
      </c>
      <c r="B49" s="41"/>
      <c r="C49" s="42" t="s">
        <v>149</v>
      </c>
      <c r="D49" s="60" t="s">
        <v>15</v>
      </c>
      <c r="E49" s="19">
        <v>101</v>
      </c>
      <c r="F49" s="16"/>
      <c r="G49" s="95">
        <f t="shared" ref="G49" si="3">E49*F49</f>
        <v>0</v>
      </c>
    </row>
    <row r="50" spans="1:7" s="3" customFormat="1" ht="3.75" customHeight="1">
      <c r="A50" s="15"/>
      <c r="B50" s="26"/>
      <c r="C50" s="25"/>
      <c r="D50" s="24"/>
      <c r="E50" s="23"/>
      <c r="F50" s="22"/>
      <c r="G50" s="95"/>
    </row>
    <row r="51" spans="1:7" s="3" customFormat="1">
      <c r="A51" s="15">
        <v>37</v>
      </c>
      <c r="B51" s="14"/>
      <c r="C51" s="13" t="s">
        <v>115</v>
      </c>
      <c r="D51" s="12" t="s">
        <v>15</v>
      </c>
      <c r="E51" s="11">
        <v>16</v>
      </c>
      <c r="F51" s="10"/>
      <c r="G51" s="95">
        <f t="shared" ref="G51:G57" si="4">E51*F51</f>
        <v>0</v>
      </c>
    </row>
    <row r="52" spans="1:7" s="3" customFormat="1">
      <c r="A52" s="15">
        <v>38</v>
      </c>
      <c r="B52" s="14"/>
      <c r="C52" s="13" t="s">
        <v>16</v>
      </c>
      <c r="D52" s="12" t="s">
        <v>4</v>
      </c>
      <c r="E52" s="11">
        <v>100</v>
      </c>
      <c r="F52" s="10"/>
      <c r="G52" s="95">
        <f t="shared" si="4"/>
        <v>0</v>
      </c>
    </row>
    <row r="53" spans="1:7" s="3" customFormat="1">
      <c r="A53" s="15">
        <v>39</v>
      </c>
      <c r="B53" s="14"/>
      <c r="C53" s="13" t="s">
        <v>70</v>
      </c>
      <c r="D53" s="12" t="s">
        <v>12</v>
      </c>
      <c r="E53" s="11">
        <v>1792</v>
      </c>
      <c r="F53" s="10"/>
      <c r="G53" s="95">
        <f t="shared" si="4"/>
        <v>0</v>
      </c>
    </row>
    <row r="54" spans="1:7" s="3" customFormat="1">
      <c r="A54" s="15">
        <v>40</v>
      </c>
      <c r="B54" s="14"/>
      <c r="C54" s="13" t="s">
        <v>71</v>
      </c>
      <c r="D54" s="12" t="s">
        <v>12</v>
      </c>
      <c r="E54" s="11">
        <v>301</v>
      </c>
      <c r="F54" s="10"/>
      <c r="G54" s="95">
        <f t="shared" si="4"/>
        <v>0</v>
      </c>
    </row>
    <row r="55" spans="1:7" s="3" customFormat="1">
      <c r="A55" s="15">
        <v>41</v>
      </c>
      <c r="B55" s="14"/>
      <c r="C55" s="13" t="s">
        <v>72</v>
      </c>
      <c r="D55" s="12" t="s">
        <v>15</v>
      </c>
      <c r="E55" s="11">
        <v>173</v>
      </c>
      <c r="F55" s="10"/>
      <c r="G55" s="95">
        <f t="shared" si="4"/>
        <v>0</v>
      </c>
    </row>
    <row r="56" spans="1:7" s="3" customFormat="1">
      <c r="A56" s="15">
        <v>42</v>
      </c>
      <c r="B56" s="14"/>
      <c r="C56" s="13" t="s">
        <v>73</v>
      </c>
      <c r="D56" s="12" t="s">
        <v>15</v>
      </c>
      <c r="E56" s="11">
        <v>152</v>
      </c>
      <c r="F56" s="10"/>
      <c r="G56" s="95">
        <f t="shared" si="4"/>
        <v>0</v>
      </c>
    </row>
    <row r="57" spans="1:7" s="3" customFormat="1">
      <c r="A57" s="15">
        <v>43</v>
      </c>
      <c r="B57" s="45"/>
      <c r="C57" s="17" t="s">
        <v>14</v>
      </c>
      <c r="D57" s="20" t="s">
        <v>4</v>
      </c>
      <c r="E57" s="19">
        <v>3623</v>
      </c>
      <c r="F57" s="16"/>
      <c r="G57" s="95">
        <f t="shared" si="4"/>
        <v>0</v>
      </c>
    </row>
    <row r="58" spans="1:7" s="3" customFormat="1" ht="3.75" customHeight="1">
      <c r="A58" s="15"/>
      <c r="B58" s="26"/>
      <c r="C58" s="25"/>
      <c r="D58" s="24"/>
      <c r="E58" s="23"/>
      <c r="F58" s="22"/>
      <c r="G58" s="94"/>
    </row>
    <row r="59" spans="1:7" s="3" customFormat="1">
      <c r="A59" s="68">
        <v>44</v>
      </c>
      <c r="B59" s="69"/>
      <c r="C59" s="70" t="s">
        <v>122</v>
      </c>
      <c r="D59" s="71" t="s">
        <v>43</v>
      </c>
      <c r="E59" s="99">
        <v>1</v>
      </c>
      <c r="F59" s="72"/>
      <c r="G59" s="96">
        <f t="shared" ref="G59:G73" si="5">E59*F59</f>
        <v>0</v>
      </c>
    </row>
    <row r="60" spans="1:7" s="3" customFormat="1">
      <c r="A60" s="68">
        <v>45</v>
      </c>
      <c r="B60" s="69"/>
      <c r="C60" s="70" t="s">
        <v>121</v>
      </c>
      <c r="D60" s="71" t="s">
        <v>43</v>
      </c>
      <c r="E60" s="99">
        <v>2</v>
      </c>
      <c r="F60" s="72"/>
      <c r="G60" s="96">
        <f t="shared" si="5"/>
        <v>0</v>
      </c>
    </row>
    <row r="61" spans="1:7" s="3" customFormat="1">
      <c r="A61" s="68">
        <v>46</v>
      </c>
      <c r="B61" s="69"/>
      <c r="C61" s="70" t="s">
        <v>105</v>
      </c>
      <c r="D61" s="71" t="s">
        <v>12</v>
      </c>
      <c r="E61" s="99">
        <v>336</v>
      </c>
      <c r="F61" s="72"/>
      <c r="G61" s="96">
        <f t="shared" si="5"/>
        <v>0</v>
      </c>
    </row>
    <row r="62" spans="1:7" s="3" customFormat="1">
      <c r="A62" s="68">
        <v>47</v>
      </c>
      <c r="B62" s="69"/>
      <c r="C62" s="70" t="s">
        <v>106</v>
      </c>
      <c r="D62" s="71" t="s">
        <v>12</v>
      </c>
      <c r="E62" s="99">
        <v>164</v>
      </c>
      <c r="F62" s="72"/>
      <c r="G62" s="96">
        <f t="shared" si="5"/>
        <v>0</v>
      </c>
    </row>
    <row r="63" spans="1:7" s="3" customFormat="1">
      <c r="A63" s="68">
        <v>48</v>
      </c>
      <c r="B63" s="69"/>
      <c r="C63" s="70" t="s">
        <v>100</v>
      </c>
      <c r="D63" s="71" t="s">
        <v>12</v>
      </c>
      <c r="E63" s="99">
        <v>48</v>
      </c>
      <c r="F63" s="72"/>
      <c r="G63" s="96">
        <f t="shared" si="5"/>
        <v>0</v>
      </c>
    </row>
    <row r="64" spans="1:7" s="3" customFormat="1">
      <c r="A64" s="68">
        <v>49</v>
      </c>
      <c r="B64" s="69"/>
      <c r="C64" s="70" t="s">
        <v>116</v>
      </c>
      <c r="D64" s="71" t="s">
        <v>12</v>
      </c>
      <c r="E64" s="99">
        <v>90</v>
      </c>
      <c r="F64" s="72"/>
      <c r="G64" s="96">
        <f t="shared" si="5"/>
        <v>0</v>
      </c>
    </row>
    <row r="65" spans="1:12" s="3" customFormat="1">
      <c r="A65" s="68">
        <v>50</v>
      </c>
      <c r="B65" s="69"/>
      <c r="C65" s="70" t="s">
        <v>124</v>
      </c>
      <c r="D65" s="71" t="s">
        <v>43</v>
      </c>
      <c r="E65" s="99">
        <v>2</v>
      </c>
      <c r="F65" s="72"/>
      <c r="G65" s="96">
        <f t="shared" si="5"/>
        <v>0</v>
      </c>
    </row>
    <row r="66" spans="1:12" s="3" customFormat="1">
      <c r="A66" s="68">
        <v>51</v>
      </c>
      <c r="B66" s="69"/>
      <c r="C66" s="70" t="s">
        <v>125</v>
      </c>
      <c r="D66" s="71" t="s">
        <v>43</v>
      </c>
      <c r="E66" s="99">
        <v>4</v>
      </c>
      <c r="F66" s="72"/>
      <c r="G66" s="96">
        <f t="shared" si="5"/>
        <v>0</v>
      </c>
    </row>
    <row r="67" spans="1:12" s="3" customFormat="1">
      <c r="A67" s="68">
        <v>52</v>
      </c>
      <c r="B67" s="69"/>
      <c r="C67" s="70" t="s">
        <v>126</v>
      </c>
      <c r="D67" s="71" t="s">
        <v>43</v>
      </c>
      <c r="E67" s="99">
        <v>2</v>
      </c>
      <c r="F67" s="72"/>
      <c r="G67" s="96">
        <f t="shared" si="5"/>
        <v>0</v>
      </c>
    </row>
    <row r="68" spans="1:12" s="3" customFormat="1">
      <c r="A68" s="68">
        <v>53</v>
      </c>
      <c r="B68" s="85"/>
      <c r="C68" s="70" t="s">
        <v>127</v>
      </c>
      <c r="D68" s="71" t="s">
        <v>43</v>
      </c>
      <c r="E68" s="99">
        <v>4</v>
      </c>
      <c r="F68" s="81"/>
      <c r="G68" s="96">
        <f t="shared" si="5"/>
        <v>0</v>
      </c>
    </row>
    <row r="69" spans="1:12" s="3" customFormat="1">
      <c r="A69" s="68">
        <v>54</v>
      </c>
      <c r="B69" s="79"/>
      <c r="C69" s="80" t="s">
        <v>117</v>
      </c>
      <c r="D69" s="71" t="s">
        <v>43</v>
      </c>
      <c r="E69" s="99">
        <v>1</v>
      </c>
      <c r="F69" s="81"/>
      <c r="G69" s="96">
        <f t="shared" si="5"/>
        <v>0</v>
      </c>
    </row>
    <row r="70" spans="1:12" s="3" customFormat="1">
      <c r="A70" s="15">
        <v>55</v>
      </c>
      <c r="B70" s="14"/>
      <c r="C70" s="13" t="s">
        <v>79</v>
      </c>
      <c r="D70" s="12" t="s">
        <v>43</v>
      </c>
      <c r="E70" s="11">
        <v>2</v>
      </c>
      <c r="F70" s="10"/>
      <c r="G70" s="95">
        <f t="shared" si="5"/>
        <v>0</v>
      </c>
    </row>
    <row r="71" spans="1:12" s="3" customFormat="1">
      <c r="A71" s="15">
        <v>56</v>
      </c>
      <c r="B71" s="14"/>
      <c r="C71" s="13" t="s">
        <v>75</v>
      </c>
      <c r="D71" s="12" t="s">
        <v>43</v>
      </c>
      <c r="E71" s="11">
        <v>2</v>
      </c>
      <c r="F71" s="10"/>
      <c r="G71" s="95">
        <f t="shared" si="5"/>
        <v>0</v>
      </c>
    </row>
    <row r="72" spans="1:12" s="3" customFormat="1">
      <c r="A72" s="15">
        <v>57</v>
      </c>
      <c r="B72" s="14"/>
      <c r="C72" s="13" t="s">
        <v>128</v>
      </c>
      <c r="D72" s="12" t="s">
        <v>43</v>
      </c>
      <c r="E72" s="11">
        <v>1</v>
      </c>
      <c r="F72" s="10"/>
      <c r="G72" s="95">
        <f t="shared" si="5"/>
        <v>0</v>
      </c>
    </row>
    <row r="73" spans="1:12" s="3" customFormat="1">
      <c r="A73" s="15">
        <v>58</v>
      </c>
      <c r="B73" s="14"/>
      <c r="C73" s="13" t="s">
        <v>17</v>
      </c>
      <c r="D73" s="12" t="s">
        <v>43</v>
      </c>
      <c r="E73" s="11">
        <v>2</v>
      </c>
      <c r="F73" s="10"/>
      <c r="G73" s="95">
        <f t="shared" si="5"/>
        <v>0</v>
      </c>
      <c r="H73" s="27"/>
      <c r="I73" s="27"/>
      <c r="J73" s="27"/>
      <c r="K73" s="27"/>
      <c r="L73" s="27"/>
    </row>
    <row r="74" spans="1:12" s="3" customFormat="1" ht="38.25">
      <c r="A74" s="15">
        <v>59</v>
      </c>
      <c r="B74" s="43"/>
      <c r="C74" s="13" t="s">
        <v>129</v>
      </c>
      <c r="D74" s="12" t="s">
        <v>1</v>
      </c>
      <c r="E74" s="44">
        <v>1</v>
      </c>
      <c r="F74" s="10"/>
      <c r="G74" s="97">
        <f t="shared" ref="G74:G128" si="6">E74*F74</f>
        <v>0</v>
      </c>
    </row>
    <row r="75" spans="1:12" s="3" customFormat="1" ht="17.25" customHeight="1">
      <c r="A75" s="87">
        <f t="shared" ref="A75:A97" si="7">A74+1</f>
        <v>60</v>
      </c>
      <c r="B75" s="45"/>
      <c r="C75" s="17" t="s">
        <v>76</v>
      </c>
      <c r="D75" s="20" t="s">
        <v>22</v>
      </c>
      <c r="E75" s="126">
        <v>21</v>
      </c>
      <c r="F75" s="16"/>
      <c r="G75" s="95">
        <f t="shared" si="6"/>
        <v>0</v>
      </c>
    </row>
    <row r="76" spans="1:12" s="3" customFormat="1" ht="17.25" customHeight="1">
      <c r="A76" s="15">
        <v>61</v>
      </c>
      <c r="B76" s="45"/>
      <c r="C76" s="17" t="s">
        <v>108</v>
      </c>
      <c r="D76" s="20" t="s">
        <v>22</v>
      </c>
      <c r="E76" s="19">
        <v>0</v>
      </c>
      <c r="F76" s="16"/>
      <c r="G76" s="95">
        <f>E76*F76</f>
        <v>0</v>
      </c>
    </row>
    <row r="77" spans="1:12" s="3" customFormat="1" ht="7.5" customHeight="1">
      <c r="A77" s="15"/>
      <c r="B77" s="26"/>
      <c r="C77" s="25"/>
      <c r="D77" s="24"/>
      <c r="E77" s="23"/>
      <c r="F77" s="22"/>
      <c r="G77" s="94"/>
    </row>
    <row r="78" spans="1:12" s="3" customFormat="1">
      <c r="A78" s="15">
        <v>62</v>
      </c>
      <c r="B78" s="26"/>
      <c r="C78" s="25" t="s">
        <v>146</v>
      </c>
      <c r="D78" s="24" t="s">
        <v>12</v>
      </c>
      <c r="E78" s="23">
        <v>95</v>
      </c>
      <c r="F78" s="22"/>
      <c r="G78" s="94">
        <f>E78*F78</f>
        <v>0</v>
      </c>
    </row>
    <row r="79" spans="1:12" s="3" customFormat="1" ht="3.75" customHeight="1">
      <c r="A79" s="15"/>
      <c r="B79" s="26"/>
      <c r="C79" s="25"/>
      <c r="D79" s="24"/>
      <c r="E79" s="23"/>
      <c r="F79" s="22"/>
      <c r="G79" s="95"/>
    </row>
    <row r="80" spans="1:12" s="3" customFormat="1" ht="15" customHeight="1">
      <c r="A80" s="15">
        <v>63</v>
      </c>
      <c r="B80" s="14"/>
      <c r="C80" s="13" t="s">
        <v>66</v>
      </c>
      <c r="D80" s="12" t="s">
        <v>43</v>
      </c>
      <c r="E80" s="11">
        <v>1</v>
      </c>
      <c r="F80" s="10"/>
      <c r="G80" s="95">
        <f t="shared" ref="G80:G94" si="8">E80*F80</f>
        <v>0</v>
      </c>
    </row>
    <row r="81" spans="1:12" s="3" customFormat="1" ht="15" customHeight="1">
      <c r="A81" s="15">
        <v>64</v>
      </c>
      <c r="B81" s="14"/>
      <c r="C81" s="13" t="s">
        <v>130</v>
      </c>
      <c r="D81" s="12" t="s">
        <v>43</v>
      </c>
      <c r="E81" s="11">
        <v>1</v>
      </c>
      <c r="F81" s="10"/>
      <c r="G81" s="95">
        <f t="shared" si="8"/>
        <v>0</v>
      </c>
    </row>
    <row r="82" spans="1:12" s="3" customFormat="1" ht="15" customHeight="1">
      <c r="A82" s="15">
        <v>65</v>
      </c>
      <c r="B82" s="14"/>
      <c r="C82" s="13" t="s">
        <v>89</v>
      </c>
      <c r="D82" s="12" t="s">
        <v>43</v>
      </c>
      <c r="E82" s="11">
        <v>2</v>
      </c>
      <c r="F82" s="10"/>
      <c r="G82" s="95">
        <f t="shared" si="8"/>
        <v>0</v>
      </c>
    </row>
    <row r="83" spans="1:12" s="3" customFormat="1" ht="15" customHeight="1">
      <c r="A83" s="15">
        <v>66</v>
      </c>
      <c r="B83" s="14"/>
      <c r="C83" s="13" t="s">
        <v>90</v>
      </c>
      <c r="D83" s="12" t="s">
        <v>43</v>
      </c>
      <c r="E83" s="11">
        <v>2</v>
      </c>
      <c r="F83" s="10"/>
      <c r="G83" s="95">
        <f t="shared" si="8"/>
        <v>0</v>
      </c>
    </row>
    <row r="84" spans="1:12" s="3" customFormat="1" ht="15" customHeight="1">
      <c r="A84" s="15">
        <v>67</v>
      </c>
      <c r="B84" s="14"/>
      <c r="C84" s="13" t="s">
        <v>88</v>
      </c>
      <c r="D84" s="12" t="s">
        <v>12</v>
      </c>
      <c r="E84" s="11">
        <v>218</v>
      </c>
      <c r="F84" s="10"/>
      <c r="G84" s="95">
        <f t="shared" si="8"/>
        <v>0</v>
      </c>
    </row>
    <row r="85" spans="1:12" s="3" customFormat="1" ht="15" customHeight="1">
      <c r="A85" s="15">
        <v>68</v>
      </c>
      <c r="B85" s="14"/>
      <c r="C85" s="13" t="s">
        <v>82</v>
      </c>
      <c r="D85" s="12" t="s">
        <v>43</v>
      </c>
      <c r="E85" s="11">
        <v>1</v>
      </c>
      <c r="F85" s="10"/>
      <c r="G85" s="95">
        <f t="shared" si="8"/>
        <v>0</v>
      </c>
    </row>
    <row r="86" spans="1:12" s="3" customFormat="1">
      <c r="A86" s="15">
        <v>69</v>
      </c>
      <c r="B86" s="14"/>
      <c r="C86" s="13" t="s">
        <v>131</v>
      </c>
      <c r="D86" s="12" t="s">
        <v>43</v>
      </c>
      <c r="E86" s="11">
        <v>1</v>
      </c>
      <c r="F86" s="10"/>
      <c r="G86" s="95">
        <f t="shared" si="8"/>
        <v>0</v>
      </c>
    </row>
    <row r="87" spans="1:12" s="3" customFormat="1">
      <c r="A87" s="15">
        <v>70</v>
      </c>
      <c r="B87" s="14"/>
      <c r="C87" s="13" t="s">
        <v>67</v>
      </c>
      <c r="D87" s="12" t="s">
        <v>43</v>
      </c>
      <c r="E87" s="11">
        <v>1</v>
      </c>
      <c r="F87" s="10"/>
      <c r="G87" s="95">
        <f t="shared" si="8"/>
        <v>0</v>
      </c>
    </row>
    <row r="88" spans="1:12" s="3" customFormat="1">
      <c r="A88" s="15">
        <v>71</v>
      </c>
      <c r="B88" s="14"/>
      <c r="C88" s="13" t="s">
        <v>68</v>
      </c>
      <c r="D88" s="12" t="s">
        <v>43</v>
      </c>
      <c r="E88" s="11">
        <v>1</v>
      </c>
      <c r="F88" s="10"/>
      <c r="G88" s="95">
        <f t="shared" si="8"/>
        <v>0</v>
      </c>
    </row>
    <row r="89" spans="1:12" s="3" customFormat="1">
      <c r="A89" s="15">
        <v>72</v>
      </c>
      <c r="B89" s="14"/>
      <c r="C89" s="13" t="s">
        <v>132</v>
      </c>
      <c r="D89" s="12" t="s">
        <v>43</v>
      </c>
      <c r="E89" s="11">
        <v>1</v>
      </c>
      <c r="F89" s="10"/>
      <c r="G89" s="95">
        <f t="shared" si="8"/>
        <v>0</v>
      </c>
    </row>
    <row r="90" spans="1:12" s="3" customFormat="1">
      <c r="A90" s="15">
        <v>73</v>
      </c>
      <c r="B90" s="14"/>
      <c r="C90" s="13" t="s">
        <v>86</v>
      </c>
      <c r="D90" s="12" t="s">
        <v>43</v>
      </c>
      <c r="E90" s="11">
        <v>1</v>
      </c>
      <c r="F90" s="10"/>
      <c r="G90" s="95">
        <f t="shared" si="8"/>
        <v>0</v>
      </c>
    </row>
    <row r="91" spans="1:12" s="3" customFormat="1">
      <c r="A91" s="15">
        <v>74</v>
      </c>
      <c r="B91" s="14"/>
      <c r="C91" s="13" t="s">
        <v>133</v>
      </c>
      <c r="D91" s="12" t="s">
        <v>43</v>
      </c>
      <c r="E91" s="11">
        <v>4</v>
      </c>
      <c r="F91" s="10"/>
      <c r="G91" s="95">
        <f t="shared" si="8"/>
        <v>0</v>
      </c>
      <c r="H91" s="27"/>
      <c r="I91" s="27"/>
      <c r="J91" s="27"/>
      <c r="K91" s="27"/>
      <c r="L91" s="27"/>
    </row>
    <row r="92" spans="1:12" s="3" customFormat="1" ht="15" customHeight="1">
      <c r="A92" s="15">
        <v>75</v>
      </c>
      <c r="B92" s="14"/>
      <c r="C92" s="13" t="s">
        <v>87</v>
      </c>
      <c r="D92" s="12" t="s">
        <v>12</v>
      </c>
      <c r="E92" s="11">
        <v>14</v>
      </c>
      <c r="F92" s="10"/>
      <c r="G92" s="95">
        <f t="shared" si="8"/>
        <v>0</v>
      </c>
      <c r="H92" s="27"/>
      <c r="I92" s="27"/>
      <c r="J92" s="27"/>
      <c r="K92" s="27"/>
      <c r="L92" s="27"/>
    </row>
    <row r="93" spans="1:12" s="3" customFormat="1">
      <c r="A93" s="15">
        <v>76</v>
      </c>
      <c r="B93" s="45"/>
      <c r="C93" s="17" t="s">
        <v>65</v>
      </c>
      <c r="D93" s="20" t="s">
        <v>43</v>
      </c>
      <c r="E93" s="19">
        <v>1</v>
      </c>
      <c r="F93" s="16"/>
      <c r="G93" s="95">
        <f t="shared" si="8"/>
        <v>0</v>
      </c>
      <c r="H93" s="27"/>
      <c r="I93" s="27"/>
      <c r="J93" s="27"/>
      <c r="K93" s="27"/>
      <c r="L93" s="27"/>
    </row>
    <row r="94" spans="1:12" s="3" customFormat="1" ht="25.5">
      <c r="A94" s="119">
        <v>120</v>
      </c>
      <c r="B94" s="120"/>
      <c r="C94" s="121" t="s">
        <v>178</v>
      </c>
      <c r="D94" s="122" t="s">
        <v>43</v>
      </c>
      <c r="E94" s="123">
        <v>1</v>
      </c>
      <c r="F94" s="124"/>
      <c r="G94" s="125">
        <f t="shared" si="8"/>
        <v>0</v>
      </c>
      <c r="H94" s="27"/>
      <c r="I94" s="27"/>
      <c r="J94" s="27"/>
      <c r="K94" s="27"/>
      <c r="L94" s="27"/>
    </row>
    <row r="95" spans="1:12" s="3" customFormat="1" ht="3.75" customHeight="1">
      <c r="A95" s="15"/>
      <c r="B95" s="26"/>
      <c r="C95" s="25"/>
      <c r="D95" s="24"/>
      <c r="E95" s="23"/>
      <c r="F95" s="22"/>
      <c r="G95" s="94"/>
      <c r="H95" s="27"/>
      <c r="I95" s="27"/>
      <c r="J95" s="27"/>
      <c r="K95" s="27"/>
      <c r="L95" s="27"/>
    </row>
    <row r="96" spans="1:12" s="3" customFormat="1">
      <c r="A96" s="15">
        <v>77</v>
      </c>
      <c r="B96" s="14"/>
      <c r="C96" s="13" t="s">
        <v>93</v>
      </c>
      <c r="D96" s="12" t="s">
        <v>1</v>
      </c>
      <c r="E96" s="11">
        <v>1</v>
      </c>
      <c r="F96" s="10"/>
      <c r="G96" s="95">
        <f t="shared" ref="G96:G105" si="9">E96*F96</f>
        <v>0</v>
      </c>
      <c r="H96" s="27"/>
      <c r="I96" s="27"/>
      <c r="J96" s="27"/>
      <c r="K96" s="27"/>
      <c r="L96" s="27"/>
    </row>
    <row r="97" spans="1:12" s="3" customFormat="1">
      <c r="A97" s="15">
        <f t="shared" si="7"/>
        <v>78</v>
      </c>
      <c r="B97" s="14"/>
      <c r="C97" s="13" t="s">
        <v>94</v>
      </c>
      <c r="D97" s="12" t="s">
        <v>12</v>
      </c>
      <c r="E97" s="11">
        <v>1058</v>
      </c>
      <c r="F97" s="10"/>
      <c r="G97" s="95">
        <f t="shared" si="9"/>
        <v>0</v>
      </c>
      <c r="H97" s="27"/>
      <c r="I97" s="27"/>
      <c r="J97" s="27"/>
      <c r="K97" s="27"/>
      <c r="L97" s="27"/>
    </row>
    <row r="98" spans="1:12" s="3" customFormat="1">
      <c r="A98" s="15">
        <v>79</v>
      </c>
      <c r="B98" s="14"/>
      <c r="C98" s="13" t="s">
        <v>123</v>
      </c>
      <c r="D98" s="12" t="s">
        <v>12</v>
      </c>
      <c r="E98" s="11">
        <v>662</v>
      </c>
      <c r="F98" s="10"/>
      <c r="G98" s="95">
        <f t="shared" si="9"/>
        <v>0</v>
      </c>
      <c r="H98" s="27"/>
      <c r="I98" s="27"/>
      <c r="J98" s="27"/>
      <c r="K98" s="27"/>
      <c r="L98" s="27"/>
    </row>
    <row r="99" spans="1:12" s="3" customFormat="1">
      <c r="A99" s="15">
        <v>80</v>
      </c>
      <c r="B99" s="14"/>
      <c r="C99" s="13" t="s">
        <v>95</v>
      </c>
      <c r="D99" s="12" t="s">
        <v>12</v>
      </c>
      <c r="E99" s="11">
        <v>264</v>
      </c>
      <c r="F99" s="10"/>
      <c r="G99" s="95">
        <f t="shared" si="9"/>
        <v>0</v>
      </c>
      <c r="H99" s="27"/>
      <c r="I99" s="27"/>
      <c r="J99" s="27"/>
      <c r="K99" s="27"/>
      <c r="L99" s="27"/>
    </row>
    <row r="100" spans="1:12" s="3" customFormat="1">
      <c r="A100" s="15">
        <v>81</v>
      </c>
      <c r="B100" s="45"/>
      <c r="C100" s="17" t="s">
        <v>96</v>
      </c>
      <c r="D100" s="20" t="s">
        <v>12</v>
      </c>
      <c r="E100" s="19">
        <v>70</v>
      </c>
      <c r="F100" s="16"/>
      <c r="G100" s="95">
        <f t="shared" si="9"/>
        <v>0</v>
      </c>
      <c r="H100" s="27"/>
      <c r="I100" s="27"/>
      <c r="J100" s="27"/>
      <c r="K100" s="27"/>
      <c r="L100" s="27"/>
    </row>
    <row r="101" spans="1:12" s="3" customFormat="1">
      <c r="A101" s="15">
        <v>82</v>
      </c>
      <c r="B101" s="26"/>
      <c r="C101" s="25" t="s">
        <v>97</v>
      </c>
      <c r="D101" s="24" t="s">
        <v>43</v>
      </c>
      <c r="E101" s="23">
        <v>5</v>
      </c>
      <c r="F101" s="22"/>
      <c r="G101" s="94">
        <f t="shared" si="9"/>
        <v>0</v>
      </c>
      <c r="H101" s="27"/>
      <c r="I101" s="27"/>
      <c r="J101" s="27"/>
      <c r="K101" s="27"/>
      <c r="L101" s="27"/>
    </row>
    <row r="102" spans="1:12" s="3" customFormat="1">
      <c r="A102" s="15">
        <v>83</v>
      </c>
      <c r="B102" s="26"/>
      <c r="C102" s="25" t="s">
        <v>98</v>
      </c>
      <c r="D102" s="24" t="s">
        <v>43</v>
      </c>
      <c r="E102" s="23">
        <v>1</v>
      </c>
      <c r="F102" s="22"/>
      <c r="G102" s="95">
        <f t="shared" si="9"/>
        <v>0</v>
      </c>
      <c r="H102" s="27"/>
      <c r="I102" s="27"/>
      <c r="J102" s="27"/>
      <c r="K102" s="27"/>
      <c r="L102" s="27"/>
    </row>
    <row r="103" spans="1:12" s="3" customFormat="1">
      <c r="A103" s="15">
        <v>84</v>
      </c>
      <c r="B103" s="26"/>
      <c r="C103" s="25" t="s">
        <v>99</v>
      </c>
      <c r="D103" s="24" t="s">
        <v>43</v>
      </c>
      <c r="E103" s="23">
        <v>1</v>
      </c>
      <c r="F103" s="22"/>
      <c r="G103" s="95">
        <f t="shared" si="9"/>
        <v>0</v>
      </c>
    </row>
    <row r="104" spans="1:12" s="3" customFormat="1" ht="15.75" customHeight="1">
      <c r="A104" s="15">
        <v>85</v>
      </c>
      <c r="B104" s="26"/>
      <c r="C104" s="25" t="s">
        <v>118</v>
      </c>
      <c r="D104" s="24" t="s">
        <v>15</v>
      </c>
      <c r="E104" s="23">
        <v>3307</v>
      </c>
      <c r="F104" s="22"/>
      <c r="G104" s="95">
        <f t="shared" si="9"/>
        <v>0</v>
      </c>
    </row>
    <row r="105" spans="1:12" s="3" customFormat="1">
      <c r="A105" s="15">
        <v>86</v>
      </c>
      <c r="B105" s="18"/>
      <c r="C105" s="17" t="s">
        <v>21</v>
      </c>
      <c r="D105" s="20" t="s">
        <v>4</v>
      </c>
      <c r="E105" s="19">
        <v>50626</v>
      </c>
      <c r="F105" s="40"/>
      <c r="G105" s="95">
        <f t="shared" si="9"/>
        <v>0</v>
      </c>
    </row>
    <row r="106" spans="1:12" s="3" customFormat="1" ht="3.75" customHeight="1">
      <c r="A106" s="15"/>
      <c r="B106" s="26"/>
      <c r="C106" s="25"/>
      <c r="D106" s="24"/>
      <c r="E106" s="23"/>
      <c r="F106" s="22"/>
      <c r="G106" s="94"/>
    </row>
    <row r="107" spans="1:12" s="3" customFormat="1">
      <c r="A107" s="15">
        <v>87</v>
      </c>
      <c r="B107" s="14"/>
      <c r="C107" s="13" t="s">
        <v>74</v>
      </c>
      <c r="D107" s="12" t="s">
        <v>43</v>
      </c>
      <c r="E107" s="11">
        <v>21</v>
      </c>
      <c r="F107" s="10"/>
      <c r="G107" s="95">
        <f t="shared" si="6"/>
        <v>0</v>
      </c>
    </row>
    <row r="108" spans="1:12" s="3" customFormat="1">
      <c r="A108" s="15">
        <v>88</v>
      </c>
      <c r="B108" s="14"/>
      <c r="C108" s="13" t="s">
        <v>13</v>
      </c>
      <c r="D108" s="12" t="s">
        <v>4</v>
      </c>
      <c r="E108" s="11">
        <v>91</v>
      </c>
      <c r="F108" s="10"/>
      <c r="G108" s="95">
        <f t="shared" si="6"/>
        <v>0</v>
      </c>
    </row>
    <row r="109" spans="1:12" s="3" customFormat="1">
      <c r="A109" s="15">
        <v>89</v>
      </c>
      <c r="B109" s="14"/>
      <c r="C109" s="13" t="s">
        <v>101</v>
      </c>
      <c r="D109" s="12" t="s">
        <v>12</v>
      </c>
      <c r="E109" s="11">
        <v>270</v>
      </c>
      <c r="F109" s="10"/>
      <c r="G109" s="95">
        <f t="shared" si="6"/>
        <v>0</v>
      </c>
    </row>
    <row r="110" spans="1:12" s="3" customFormat="1">
      <c r="A110" s="15">
        <v>90</v>
      </c>
      <c r="B110" s="14"/>
      <c r="C110" s="13" t="s">
        <v>91</v>
      </c>
      <c r="D110" s="12" t="s">
        <v>12</v>
      </c>
      <c r="E110" s="11">
        <v>584</v>
      </c>
      <c r="F110" s="10"/>
      <c r="G110" s="95">
        <f t="shared" si="6"/>
        <v>0</v>
      </c>
    </row>
    <row r="111" spans="1:12" s="3" customFormat="1">
      <c r="A111" s="15">
        <v>91</v>
      </c>
      <c r="B111" s="14"/>
      <c r="C111" s="13" t="s">
        <v>92</v>
      </c>
      <c r="D111" s="12" t="s">
        <v>12</v>
      </c>
      <c r="E111" s="11">
        <v>55</v>
      </c>
      <c r="F111" s="10"/>
      <c r="G111" s="95">
        <f t="shared" si="6"/>
        <v>0</v>
      </c>
    </row>
    <row r="112" spans="1:12" s="3" customFormat="1">
      <c r="A112" s="15">
        <v>92</v>
      </c>
      <c r="B112" s="45"/>
      <c r="C112" s="17" t="s">
        <v>10</v>
      </c>
      <c r="D112" s="20" t="s">
        <v>43</v>
      </c>
      <c r="E112" s="19">
        <v>2</v>
      </c>
      <c r="F112" s="16"/>
      <c r="G112" s="95">
        <f t="shared" si="6"/>
        <v>0</v>
      </c>
    </row>
    <row r="113" spans="1:7" s="3" customFormat="1" ht="14.25" customHeight="1">
      <c r="A113" s="15">
        <v>93</v>
      </c>
      <c r="B113" s="14"/>
      <c r="C113" s="13" t="s">
        <v>7</v>
      </c>
      <c r="D113" s="12" t="s">
        <v>6</v>
      </c>
      <c r="E113" s="11">
        <v>35</v>
      </c>
      <c r="F113" s="10"/>
      <c r="G113" s="95">
        <f>E113*F113</f>
        <v>0</v>
      </c>
    </row>
    <row r="114" spans="1:7" s="3" customFormat="1">
      <c r="A114" s="15">
        <v>94</v>
      </c>
      <c r="B114" s="45"/>
      <c r="C114" s="17" t="s">
        <v>5</v>
      </c>
      <c r="D114" s="20" t="s">
        <v>4</v>
      </c>
      <c r="E114" s="126">
        <v>568</v>
      </c>
      <c r="F114" s="16"/>
      <c r="G114" s="95">
        <f>E114*F114</f>
        <v>0</v>
      </c>
    </row>
    <row r="115" spans="1:7" s="3" customFormat="1" ht="3.75" customHeight="1">
      <c r="A115" s="15"/>
      <c r="B115" s="26"/>
      <c r="C115" s="25"/>
      <c r="D115" s="24"/>
      <c r="E115" s="23"/>
      <c r="F115" s="16"/>
      <c r="G115" s="95"/>
    </row>
    <row r="116" spans="1:7" s="3" customFormat="1">
      <c r="A116" s="15">
        <v>95</v>
      </c>
      <c r="B116" s="45"/>
      <c r="C116" s="42" t="s">
        <v>142</v>
      </c>
      <c r="D116" s="60" t="s">
        <v>140</v>
      </c>
      <c r="E116" s="127">
        <v>20</v>
      </c>
      <c r="F116" s="16"/>
      <c r="G116" s="95">
        <f t="shared" ref="G116:G125" si="10">E116*F116</f>
        <v>0</v>
      </c>
    </row>
    <row r="117" spans="1:7" s="3" customFormat="1">
      <c r="A117" s="15">
        <v>96</v>
      </c>
      <c r="B117" s="56"/>
      <c r="C117" s="50" t="s">
        <v>143</v>
      </c>
      <c r="D117" s="57" t="s">
        <v>1</v>
      </c>
      <c r="E117" s="58">
        <v>1</v>
      </c>
      <c r="F117" s="59"/>
      <c r="G117" s="94">
        <f t="shared" si="10"/>
        <v>0</v>
      </c>
    </row>
    <row r="118" spans="1:7" s="3" customFormat="1">
      <c r="A118" s="15">
        <v>97</v>
      </c>
      <c r="B118" s="14"/>
      <c r="C118" s="52" t="s">
        <v>135</v>
      </c>
      <c r="D118" s="51" t="s">
        <v>43</v>
      </c>
      <c r="E118" s="128">
        <v>4</v>
      </c>
      <c r="F118" s="10"/>
      <c r="G118" s="95">
        <f t="shared" si="10"/>
        <v>0</v>
      </c>
    </row>
    <row r="119" spans="1:7" s="3" customFormat="1">
      <c r="A119" s="15">
        <v>98</v>
      </c>
      <c r="B119" s="14"/>
      <c r="C119" s="52" t="s">
        <v>141</v>
      </c>
      <c r="D119" s="51" t="s">
        <v>43</v>
      </c>
      <c r="E119" s="128">
        <v>85</v>
      </c>
      <c r="F119" s="10"/>
      <c r="G119" s="95">
        <f t="shared" si="10"/>
        <v>0</v>
      </c>
    </row>
    <row r="120" spans="1:7" s="3" customFormat="1">
      <c r="A120" s="15">
        <v>99</v>
      </c>
      <c r="B120" s="14"/>
      <c r="C120" s="52" t="s">
        <v>152</v>
      </c>
      <c r="D120" s="51" t="s">
        <v>1</v>
      </c>
      <c r="E120" s="43">
        <v>1</v>
      </c>
      <c r="F120" s="10"/>
      <c r="G120" s="95">
        <f t="shared" si="10"/>
        <v>0</v>
      </c>
    </row>
    <row r="121" spans="1:7" s="3" customFormat="1">
      <c r="A121" s="15">
        <v>100</v>
      </c>
      <c r="B121" s="45"/>
      <c r="C121" s="53" t="s">
        <v>136</v>
      </c>
      <c r="D121" s="51" t="s">
        <v>43</v>
      </c>
      <c r="E121" s="54">
        <v>4</v>
      </c>
      <c r="F121" s="16"/>
      <c r="G121" s="95">
        <f t="shared" si="10"/>
        <v>0</v>
      </c>
    </row>
    <row r="122" spans="1:7" s="3" customFormat="1">
      <c r="A122" s="15">
        <v>101</v>
      </c>
      <c r="B122" s="14"/>
      <c r="C122" s="52" t="s">
        <v>137</v>
      </c>
      <c r="D122" s="51" t="s">
        <v>43</v>
      </c>
      <c r="E122" s="43">
        <v>200</v>
      </c>
      <c r="F122" s="10"/>
      <c r="G122" s="95">
        <f t="shared" si="10"/>
        <v>0</v>
      </c>
    </row>
    <row r="123" spans="1:7" s="3" customFormat="1">
      <c r="A123" s="15">
        <v>102</v>
      </c>
      <c r="B123" s="14"/>
      <c r="C123" s="52" t="s">
        <v>138</v>
      </c>
      <c r="D123" s="51" t="s">
        <v>43</v>
      </c>
      <c r="E123" s="128">
        <v>90</v>
      </c>
      <c r="F123" s="10"/>
      <c r="G123" s="95">
        <f t="shared" si="10"/>
        <v>0</v>
      </c>
    </row>
    <row r="124" spans="1:7" s="3" customFormat="1" ht="15" customHeight="1">
      <c r="A124" s="15">
        <v>103</v>
      </c>
      <c r="B124" s="14"/>
      <c r="C124" s="52" t="s">
        <v>144</v>
      </c>
      <c r="D124" s="51" t="s">
        <v>12</v>
      </c>
      <c r="E124" s="126">
        <v>3200</v>
      </c>
      <c r="F124" s="10"/>
      <c r="G124" s="95">
        <f t="shared" si="10"/>
        <v>0</v>
      </c>
    </row>
    <row r="125" spans="1:7" s="3" customFormat="1">
      <c r="A125" s="15">
        <v>104</v>
      </c>
      <c r="B125" s="45"/>
      <c r="C125" s="53" t="s">
        <v>139</v>
      </c>
      <c r="D125" s="55" t="s">
        <v>43</v>
      </c>
      <c r="E125" s="54">
        <v>2</v>
      </c>
      <c r="F125" s="16"/>
      <c r="G125" s="95">
        <f t="shared" si="10"/>
        <v>0</v>
      </c>
    </row>
    <row r="126" spans="1:7" s="3" customFormat="1" ht="3.75" customHeight="1">
      <c r="A126" s="15"/>
      <c r="B126" s="26"/>
      <c r="C126" s="25"/>
      <c r="D126" s="24"/>
      <c r="E126" s="23"/>
      <c r="F126" s="22"/>
      <c r="G126" s="94"/>
    </row>
    <row r="127" spans="1:7" s="3" customFormat="1">
      <c r="A127" s="15">
        <v>105</v>
      </c>
      <c r="B127" s="14"/>
      <c r="C127" s="13" t="s">
        <v>9</v>
      </c>
      <c r="D127" s="12" t="s">
        <v>1</v>
      </c>
      <c r="E127" s="11">
        <v>1</v>
      </c>
      <c r="F127" s="10"/>
      <c r="G127" s="95">
        <f t="shared" si="6"/>
        <v>0</v>
      </c>
    </row>
    <row r="128" spans="1:7" s="3" customFormat="1" ht="15.75" thickBot="1">
      <c r="A128" s="73">
        <v>106</v>
      </c>
      <c r="B128" s="8"/>
      <c r="C128" s="7" t="s">
        <v>3</v>
      </c>
      <c r="D128" s="6" t="s">
        <v>2</v>
      </c>
      <c r="E128" s="5">
        <v>1</v>
      </c>
      <c r="F128" s="4"/>
      <c r="G128" s="98">
        <f t="shared" si="6"/>
        <v>0</v>
      </c>
    </row>
    <row r="129" spans="1:13" s="3" customFormat="1" ht="16.5" thickTop="1" thickBot="1">
      <c r="A129" s="82"/>
      <c r="B129" s="27"/>
      <c r="C129" s="27"/>
      <c r="D129" s="27"/>
      <c r="E129" s="148" t="s">
        <v>0</v>
      </c>
      <c r="F129" s="149"/>
      <c r="G129" s="92">
        <f>SUM(G11:G128)</f>
        <v>0</v>
      </c>
    </row>
    <row r="130" spans="1:13" s="3" customFormat="1" ht="15.75" thickTop="1">
      <c r="A130" s="150" t="s">
        <v>154</v>
      </c>
      <c r="B130" s="151"/>
      <c r="C130" s="151"/>
      <c r="D130" s="151"/>
      <c r="E130" s="151"/>
      <c r="F130" s="151"/>
      <c r="G130" s="152"/>
    </row>
    <row r="131" spans="1:13" s="3" customFormat="1">
      <c r="A131" s="15">
        <f>A128+1</f>
        <v>107</v>
      </c>
      <c r="B131" s="83" t="s">
        <v>41</v>
      </c>
      <c r="C131" s="13" t="s">
        <v>54</v>
      </c>
      <c r="D131" s="83" t="s">
        <v>1</v>
      </c>
      <c r="E131" s="83">
        <v>1</v>
      </c>
      <c r="F131" s="84"/>
      <c r="G131" s="89">
        <f>+E131*F131</f>
        <v>0</v>
      </c>
    </row>
    <row r="132" spans="1:13" s="3" customFormat="1">
      <c r="A132" s="15">
        <f>A131+1</f>
        <v>108</v>
      </c>
      <c r="B132" s="83" t="s">
        <v>42</v>
      </c>
      <c r="C132" s="13" t="s">
        <v>55</v>
      </c>
      <c r="D132" s="83" t="s">
        <v>43</v>
      </c>
      <c r="E132" s="83">
        <v>1</v>
      </c>
      <c r="F132" s="84"/>
      <c r="G132" s="89">
        <f t="shared" ref="G132:G143" si="11">+E132*F132</f>
        <v>0</v>
      </c>
    </row>
    <row r="133" spans="1:13" s="86" customFormat="1">
      <c r="A133" s="15">
        <f t="shared" ref="A133:A142" si="12">A132+1</f>
        <v>109</v>
      </c>
      <c r="B133" s="83" t="s">
        <v>44</v>
      </c>
      <c r="C133" s="13" t="s">
        <v>56</v>
      </c>
      <c r="D133" s="83" t="s">
        <v>43</v>
      </c>
      <c r="E133" s="83">
        <v>1</v>
      </c>
      <c r="F133" s="84"/>
      <c r="G133" s="89">
        <f t="shared" si="11"/>
        <v>0</v>
      </c>
      <c r="H133" s="3"/>
      <c r="I133" s="3"/>
      <c r="J133" s="3"/>
      <c r="K133" s="3"/>
      <c r="L133" s="3"/>
      <c r="M133" s="3"/>
    </row>
    <row r="134" spans="1:13" s="86" customFormat="1">
      <c r="A134" s="15">
        <f t="shared" si="12"/>
        <v>110</v>
      </c>
      <c r="B134" s="83" t="s">
        <v>45</v>
      </c>
      <c r="C134" s="13" t="s">
        <v>57</v>
      </c>
      <c r="D134" s="83" t="s">
        <v>43</v>
      </c>
      <c r="E134" s="83">
        <v>8</v>
      </c>
      <c r="F134" s="84"/>
      <c r="G134" s="89">
        <f t="shared" si="11"/>
        <v>0</v>
      </c>
      <c r="H134" s="3"/>
      <c r="I134" s="3"/>
      <c r="J134" s="3"/>
      <c r="K134" s="3"/>
      <c r="L134" s="3"/>
      <c r="M134" s="3"/>
    </row>
    <row r="135" spans="1:13" s="86" customFormat="1">
      <c r="A135" s="15">
        <f t="shared" si="12"/>
        <v>111</v>
      </c>
      <c r="B135" s="83" t="s">
        <v>46</v>
      </c>
      <c r="C135" s="13" t="s">
        <v>58</v>
      </c>
      <c r="D135" s="83" t="s">
        <v>43</v>
      </c>
      <c r="E135" s="83">
        <v>2</v>
      </c>
      <c r="F135" s="84"/>
      <c r="G135" s="89">
        <f t="shared" si="11"/>
        <v>0</v>
      </c>
      <c r="H135" s="3"/>
      <c r="I135" s="3"/>
      <c r="J135" s="3"/>
      <c r="K135" s="3"/>
      <c r="L135" s="3"/>
      <c r="M135" s="3"/>
    </row>
    <row r="136" spans="1:13" s="37" customFormat="1">
      <c r="A136" s="15">
        <f t="shared" si="12"/>
        <v>112</v>
      </c>
      <c r="B136" s="83" t="s">
        <v>47</v>
      </c>
      <c r="C136" s="13" t="s">
        <v>102</v>
      </c>
      <c r="D136" s="83" t="s">
        <v>12</v>
      </c>
      <c r="E136" s="83">
        <v>150</v>
      </c>
      <c r="F136" s="84"/>
      <c r="G136" s="89">
        <f t="shared" si="11"/>
        <v>0</v>
      </c>
      <c r="H136" s="1"/>
      <c r="I136" s="1"/>
      <c r="J136" s="1"/>
      <c r="K136" s="1"/>
      <c r="L136" s="1"/>
      <c r="M136" s="1"/>
    </row>
    <row r="137" spans="1:13" s="37" customFormat="1">
      <c r="A137" s="15">
        <f t="shared" si="12"/>
        <v>113</v>
      </c>
      <c r="B137" s="83" t="s">
        <v>48</v>
      </c>
      <c r="C137" s="13" t="s">
        <v>103</v>
      </c>
      <c r="D137" s="83" t="s">
        <v>12</v>
      </c>
      <c r="E137" s="83">
        <v>100</v>
      </c>
      <c r="F137" s="84"/>
      <c r="G137" s="89">
        <f t="shared" si="11"/>
        <v>0</v>
      </c>
      <c r="H137" s="1"/>
      <c r="I137" s="1"/>
      <c r="J137" s="1"/>
      <c r="K137" s="1"/>
      <c r="L137" s="1"/>
      <c r="M137" s="1"/>
    </row>
    <row r="138" spans="1:13" s="37" customFormat="1">
      <c r="A138" s="15">
        <f t="shared" si="12"/>
        <v>114</v>
      </c>
      <c r="B138" s="35" t="s">
        <v>49</v>
      </c>
      <c r="C138" s="13" t="s">
        <v>59</v>
      </c>
      <c r="D138" s="35" t="s">
        <v>43</v>
      </c>
      <c r="E138" s="35">
        <v>1</v>
      </c>
      <c r="F138" s="36"/>
      <c r="G138" s="90">
        <f t="shared" si="11"/>
        <v>0</v>
      </c>
      <c r="H138" s="1"/>
      <c r="I138" s="1"/>
      <c r="J138" s="1"/>
      <c r="K138" s="1"/>
      <c r="L138" s="1"/>
      <c r="M138" s="1"/>
    </row>
    <row r="139" spans="1:13" s="37" customFormat="1">
      <c r="A139" s="15">
        <f t="shared" si="12"/>
        <v>115</v>
      </c>
      <c r="B139" s="35" t="s">
        <v>50</v>
      </c>
      <c r="C139" s="13" t="s">
        <v>60</v>
      </c>
      <c r="D139" s="35" t="s">
        <v>1</v>
      </c>
      <c r="E139" s="35">
        <v>1</v>
      </c>
      <c r="F139" s="36"/>
      <c r="G139" s="90">
        <f t="shared" si="11"/>
        <v>0</v>
      </c>
      <c r="H139" s="1"/>
      <c r="I139" s="1"/>
      <c r="J139" s="1"/>
      <c r="K139" s="1"/>
      <c r="L139" s="1"/>
      <c r="M139" s="1"/>
    </row>
    <row r="140" spans="1:13" s="37" customFormat="1">
      <c r="A140" s="15">
        <f t="shared" si="12"/>
        <v>116</v>
      </c>
      <c r="B140" s="35" t="s">
        <v>11</v>
      </c>
      <c r="C140" s="13" t="s">
        <v>61</v>
      </c>
      <c r="D140" s="35" t="s">
        <v>43</v>
      </c>
      <c r="E140" s="35">
        <v>2</v>
      </c>
      <c r="F140" s="36"/>
      <c r="G140" s="90">
        <f t="shared" si="11"/>
        <v>0</v>
      </c>
      <c r="H140" s="1"/>
      <c r="I140" s="1"/>
      <c r="J140" s="1"/>
      <c r="K140" s="1"/>
      <c r="L140" s="1"/>
      <c r="M140" s="1"/>
    </row>
    <row r="141" spans="1:13" s="37" customFormat="1">
      <c r="A141" s="15">
        <f t="shared" si="12"/>
        <v>117</v>
      </c>
      <c r="B141" s="35" t="s">
        <v>51</v>
      </c>
      <c r="C141" s="13" t="s">
        <v>62</v>
      </c>
      <c r="D141" s="35" t="s">
        <v>43</v>
      </c>
      <c r="E141" s="35">
        <v>1</v>
      </c>
      <c r="F141" s="36"/>
      <c r="G141" s="90">
        <f t="shared" si="11"/>
        <v>0</v>
      </c>
      <c r="H141" s="1"/>
      <c r="I141" s="1"/>
      <c r="J141" s="1"/>
      <c r="K141" s="1"/>
      <c r="L141" s="1"/>
      <c r="M141" s="1"/>
    </row>
    <row r="142" spans="1:13" s="37" customFormat="1">
      <c r="A142" s="15">
        <f t="shared" si="12"/>
        <v>118</v>
      </c>
      <c r="B142" s="35" t="s">
        <v>52</v>
      </c>
      <c r="C142" s="13" t="s">
        <v>63</v>
      </c>
      <c r="D142" s="35" t="s">
        <v>43</v>
      </c>
      <c r="E142" s="35">
        <v>7</v>
      </c>
      <c r="F142" s="36"/>
      <c r="G142" s="90">
        <f t="shared" si="11"/>
        <v>0</v>
      </c>
      <c r="H142" s="1"/>
      <c r="I142" s="1"/>
      <c r="J142" s="1"/>
      <c r="K142" s="1"/>
      <c r="L142" s="1"/>
      <c r="M142" s="1"/>
    </row>
    <row r="143" spans="1:13" s="37" customFormat="1" ht="15.75" thickBot="1">
      <c r="A143" s="9">
        <f>A142+1</f>
        <v>119</v>
      </c>
      <c r="B143" s="38" t="s">
        <v>53</v>
      </c>
      <c r="C143" s="7" t="s">
        <v>64</v>
      </c>
      <c r="D143" s="38" t="s">
        <v>43</v>
      </c>
      <c r="E143" s="38">
        <v>1</v>
      </c>
      <c r="F143" s="39"/>
      <c r="G143" s="91">
        <f t="shared" si="11"/>
        <v>0</v>
      </c>
      <c r="H143" s="1"/>
      <c r="I143" s="1"/>
      <c r="J143" s="1"/>
      <c r="K143" s="1"/>
      <c r="L143" s="1"/>
      <c r="M143" s="1"/>
    </row>
    <row r="144" spans="1:13" s="37" customFormat="1" ht="16.5" thickTop="1" thickBot="1">
      <c r="A144" s="1"/>
      <c r="B144" s="1"/>
      <c r="C144" s="1"/>
      <c r="D144" s="1"/>
      <c r="E144" s="148" t="s">
        <v>0</v>
      </c>
      <c r="F144" s="149"/>
      <c r="G144" s="92">
        <f>SUM(G131:G143)</f>
        <v>0</v>
      </c>
      <c r="H144" s="1"/>
      <c r="I144" s="1"/>
      <c r="J144" s="1"/>
      <c r="K144" s="1"/>
      <c r="L144" s="1"/>
      <c r="M144" s="1"/>
    </row>
    <row r="145" spans="1:13" s="37" customFormat="1" ht="11.25" customHeight="1" thickTop="1" thickBot="1">
      <c r="A145" s="1"/>
      <c r="B145" s="1"/>
      <c r="C145" s="1"/>
      <c r="D145" s="1"/>
      <c r="E145" s="142"/>
      <c r="F145" s="143"/>
      <c r="G145" s="2"/>
      <c r="H145" s="1"/>
      <c r="I145" s="1"/>
      <c r="J145" s="1"/>
      <c r="K145" s="1"/>
      <c r="L145" s="1"/>
      <c r="M145" s="1"/>
    </row>
    <row r="146" spans="1:13" s="37" customFormat="1" ht="16.5" thickTop="1" thickBot="1">
      <c r="A146" s="1"/>
      <c r="B146" s="1"/>
      <c r="C146" s="1"/>
      <c r="D146" s="1"/>
      <c r="E146" s="142" t="s">
        <v>176</v>
      </c>
      <c r="F146" s="143"/>
      <c r="G146" s="101">
        <f>G129+G144</f>
        <v>0</v>
      </c>
      <c r="H146" s="1"/>
      <c r="I146" s="1"/>
      <c r="J146" s="1"/>
      <c r="K146" s="1"/>
      <c r="L146" s="1"/>
      <c r="M146" s="1"/>
    </row>
    <row r="147" spans="1:13" ht="21" customHeight="1" thickTop="1">
      <c r="A147" s="173" t="s">
        <v>163</v>
      </c>
      <c r="B147" s="174"/>
      <c r="C147" s="174"/>
      <c r="D147" s="174"/>
      <c r="E147" s="174"/>
      <c r="F147" s="174"/>
      <c r="G147" s="175"/>
    </row>
    <row r="148" spans="1:13" ht="22.5" customHeight="1">
      <c r="A148" s="173" t="s">
        <v>164</v>
      </c>
      <c r="B148" s="174"/>
      <c r="C148" s="174"/>
      <c r="D148" s="174"/>
      <c r="E148" s="174"/>
      <c r="F148" s="174"/>
      <c r="G148" s="175"/>
    </row>
    <row r="149" spans="1:13" ht="21" customHeight="1">
      <c r="A149" s="173" t="s">
        <v>165</v>
      </c>
      <c r="B149" s="174"/>
      <c r="C149" s="174"/>
      <c r="D149" s="174"/>
      <c r="E149" s="174"/>
      <c r="F149" s="174"/>
      <c r="G149" s="175"/>
    </row>
    <row r="150" spans="1:13" ht="21" customHeight="1">
      <c r="A150" s="173" t="s">
        <v>166</v>
      </c>
      <c r="B150" s="174"/>
      <c r="C150" s="174"/>
      <c r="D150" s="174"/>
      <c r="E150" s="174"/>
      <c r="F150" s="174"/>
      <c r="G150" s="175"/>
    </row>
    <row r="151" spans="1:13" ht="21" customHeight="1">
      <c r="A151" s="173" t="s">
        <v>167</v>
      </c>
      <c r="B151" s="174"/>
      <c r="C151" s="175"/>
      <c r="D151" s="173" t="s">
        <v>168</v>
      </c>
      <c r="E151" s="174"/>
      <c r="F151" s="174"/>
      <c r="G151" s="175"/>
    </row>
    <row r="152" spans="1:13" ht="21" customHeight="1">
      <c r="A152" s="173" t="s">
        <v>169</v>
      </c>
      <c r="B152" s="174"/>
      <c r="C152" s="175"/>
      <c r="D152" s="173" t="s">
        <v>170</v>
      </c>
      <c r="E152" s="174"/>
      <c r="F152" s="174"/>
      <c r="G152" s="175"/>
    </row>
    <row r="153" spans="1:13" s="21" customFormat="1" ht="30.75" customHeight="1">
      <c r="A153" s="176" t="s">
        <v>173</v>
      </c>
      <c r="B153" s="176"/>
      <c r="C153" s="176"/>
      <c r="D153" s="176"/>
      <c r="E153" s="176"/>
      <c r="F153" s="176"/>
      <c r="G153" s="176"/>
    </row>
    <row r="154" spans="1:13" s="21" customFormat="1">
      <c r="A154" s="177" t="s">
        <v>174</v>
      </c>
      <c r="B154" s="177"/>
      <c r="C154" s="177"/>
      <c r="D154" s="177"/>
      <c r="E154" s="177"/>
      <c r="F154" s="177"/>
      <c r="G154" s="177"/>
    </row>
    <row r="155" spans="1:13" s="21" customFormat="1">
      <c r="A155" s="177" t="s">
        <v>175</v>
      </c>
      <c r="B155" s="177"/>
      <c r="C155" s="177"/>
      <c r="D155" s="177"/>
      <c r="E155" s="177"/>
      <c r="F155" s="177"/>
      <c r="G155" s="177"/>
    </row>
  </sheetData>
  <mergeCells count="27">
    <mergeCell ref="A152:C152"/>
    <mergeCell ref="D152:G152"/>
    <mergeCell ref="A153:G153"/>
    <mergeCell ref="A154:G154"/>
    <mergeCell ref="A155:G155"/>
    <mergeCell ref="A147:G147"/>
    <mergeCell ref="A148:G148"/>
    <mergeCell ref="A149:G149"/>
    <mergeCell ref="A150:G150"/>
    <mergeCell ref="A151:C151"/>
    <mergeCell ref="D151:G151"/>
    <mergeCell ref="A1:G3"/>
    <mergeCell ref="A10:G10"/>
    <mergeCell ref="E146:F146"/>
    <mergeCell ref="G7:G9"/>
    <mergeCell ref="A5:C5"/>
    <mergeCell ref="E129:F129"/>
    <mergeCell ref="A130:G130"/>
    <mergeCell ref="E144:F144"/>
    <mergeCell ref="E145:F145"/>
    <mergeCell ref="A7:A9"/>
    <mergeCell ref="B7:B9"/>
    <mergeCell ref="C7:C9"/>
    <mergeCell ref="D7:D9"/>
    <mergeCell ref="E7:E9"/>
    <mergeCell ref="F7:F9"/>
    <mergeCell ref="E4:G4"/>
  </mergeCells>
  <pageMargins left="0.53" right="0.45" top="0.25" bottom="0.4" header="0.05" footer="0.05"/>
  <pageSetup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workbookViewId="0">
      <selection sqref="A1:G3"/>
    </sheetView>
  </sheetViews>
  <sheetFormatPr defaultRowHeight="15"/>
  <cols>
    <col min="1" max="1" width="13.5703125" style="1" customWidth="1"/>
    <col min="2" max="2" width="15.7109375" style="1" customWidth="1"/>
    <col min="3" max="3" width="64.7109375" style="1" customWidth="1"/>
    <col min="4" max="4" width="10" style="1" customWidth="1"/>
    <col min="5" max="5" width="13.5703125" style="1" customWidth="1"/>
    <col min="6" max="6" width="13.140625" style="1" customWidth="1"/>
    <col min="7" max="7" width="11.7109375" style="1" customWidth="1"/>
    <col min="8" max="9" width="9.140625" style="1"/>
    <col min="10" max="10" width="9.7109375" style="1" bestFit="1" customWidth="1"/>
    <col min="11" max="16384" width="9.140625" style="1"/>
  </cols>
  <sheetData>
    <row r="1" spans="1:7" ht="15.75" customHeight="1" thickTop="1">
      <c r="A1" s="130" t="s">
        <v>158</v>
      </c>
      <c r="B1" s="131"/>
      <c r="C1" s="131"/>
      <c r="D1" s="131"/>
      <c r="E1" s="131"/>
      <c r="F1" s="131"/>
      <c r="G1" s="132"/>
    </row>
    <row r="2" spans="1:7" ht="15" customHeight="1">
      <c r="A2" s="133"/>
      <c r="B2" s="134"/>
      <c r="C2" s="134"/>
      <c r="D2" s="134"/>
      <c r="E2" s="134"/>
      <c r="F2" s="134"/>
      <c r="G2" s="135"/>
    </row>
    <row r="3" spans="1:7" ht="15.75" customHeight="1" thickBot="1">
      <c r="A3" s="136"/>
      <c r="B3" s="137"/>
      <c r="C3" s="137"/>
      <c r="D3" s="137"/>
      <c r="E3" s="137"/>
      <c r="F3" s="137"/>
      <c r="G3" s="138"/>
    </row>
    <row r="4" spans="1:7" ht="15.75" thickTop="1">
      <c r="A4" s="67" t="s">
        <v>150</v>
      </c>
      <c r="B4" s="74"/>
      <c r="C4" s="74"/>
      <c r="D4" s="74"/>
      <c r="E4" s="74"/>
      <c r="F4" s="74"/>
      <c r="G4" s="75"/>
    </row>
    <row r="5" spans="1:7" ht="15.75" thickBot="1">
      <c r="A5" s="88"/>
      <c r="B5" s="76"/>
      <c r="C5" s="76"/>
      <c r="D5" s="76"/>
      <c r="E5" s="76"/>
      <c r="F5" s="76"/>
      <c r="G5" s="102"/>
    </row>
    <row r="6" spans="1:7" ht="15.75" thickTop="1">
      <c r="A6" s="146" t="s">
        <v>159</v>
      </c>
      <c r="B6" s="147"/>
      <c r="C6" s="147"/>
      <c r="D6" s="61"/>
      <c r="E6" s="61"/>
      <c r="F6" s="62"/>
      <c r="G6" s="103"/>
    </row>
    <row r="7" spans="1:7" ht="15.75" thickBot="1">
      <c r="A7" s="180"/>
      <c r="B7" s="181"/>
      <c r="C7" s="181"/>
      <c r="D7" s="104"/>
      <c r="E7" s="182" t="s">
        <v>180</v>
      </c>
      <c r="F7" s="183"/>
      <c r="G7" s="184"/>
    </row>
    <row r="8" spans="1:7" ht="15.75" thickTop="1">
      <c r="A8" s="34"/>
      <c r="B8" s="33"/>
      <c r="C8" s="33"/>
      <c r="D8" s="33"/>
      <c r="E8" s="33"/>
      <c r="F8" s="33"/>
      <c r="G8" s="65"/>
    </row>
    <row r="9" spans="1:7" ht="15.75" customHeight="1" thickBot="1">
      <c r="A9" s="32" t="s">
        <v>156</v>
      </c>
      <c r="B9" s="30"/>
      <c r="C9" s="31"/>
      <c r="D9" s="30"/>
      <c r="E9" s="21"/>
      <c r="F9" s="63"/>
      <c r="G9" s="64"/>
    </row>
    <row r="10" spans="1:7" ht="15.75" customHeight="1" thickTop="1">
      <c r="A10" s="153" t="s">
        <v>40</v>
      </c>
      <c r="B10" s="156" t="s">
        <v>39</v>
      </c>
      <c r="C10" s="159" t="s">
        <v>38</v>
      </c>
      <c r="D10" s="162" t="s">
        <v>37</v>
      </c>
      <c r="E10" s="165" t="s">
        <v>36</v>
      </c>
      <c r="F10" s="168" t="s">
        <v>35</v>
      </c>
      <c r="G10" s="144" t="s">
        <v>34</v>
      </c>
    </row>
    <row r="11" spans="1:7">
      <c r="A11" s="154"/>
      <c r="B11" s="157"/>
      <c r="C11" s="160"/>
      <c r="D11" s="163"/>
      <c r="E11" s="166"/>
      <c r="F11" s="169"/>
      <c r="G11" s="144"/>
    </row>
    <row r="12" spans="1:7" ht="15.75" thickBot="1">
      <c r="A12" s="155"/>
      <c r="B12" s="158"/>
      <c r="C12" s="161"/>
      <c r="D12" s="164"/>
      <c r="E12" s="167"/>
      <c r="F12" s="170"/>
      <c r="G12" s="145"/>
    </row>
    <row r="13" spans="1:7" ht="16.5" thickTop="1" thickBot="1">
      <c r="A13" s="139" t="s">
        <v>177</v>
      </c>
      <c r="B13" s="140"/>
      <c r="C13" s="140"/>
      <c r="D13" s="140"/>
      <c r="E13" s="140"/>
      <c r="F13" s="140"/>
      <c r="G13" s="141"/>
    </row>
    <row r="14" spans="1:7" ht="15.75" thickTop="1">
      <c r="A14" s="15">
        <v>2</v>
      </c>
      <c r="B14" s="26"/>
      <c r="C14" s="25" t="s">
        <v>33</v>
      </c>
      <c r="D14" s="24" t="s">
        <v>1</v>
      </c>
      <c r="E14" s="23">
        <v>1</v>
      </c>
      <c r="F14" s="22"/>
      <c r="G14" s="105">
        <f t="shared" ref="G14:G53" si="0">E14*F14</f>
        <v>0</v>
      </c>
    </row>
    <row r="15" spans="1:7" s="3" customFormat="1">
      <c r="A15" s="15">
        <v>3</v>
      </c>
      <c r="B15" s="26"/>
      <c r="C15" s="25" t="s">
        <v>25</v>
      </c>
      <c r="D15" s="24" t="s">
        <v>22</v>
      </c>
      <c r="E15" s="23">
        <f>'[1]OPCC Ultimate East'!E16-'[1]OPCC Interim'!E16</f>
        <v>392</v>
      </c>
      <c r="F15" s="22"/>
      <c r="G15" s="106">
        <f>E15*F15</f>
        <v>0</v>
      </c>
    </row>
    <row r="16" spans="1:7" s="3" customFormat="1" ht="8.1" customHeight="1">
      <c r="A16" s="15"/>
      <c r="B16" s="26"/>
      <c r="C16" s="25"/>
      <c r="D16" s="24"/>
      <c r="E16" s="23"/>
      <c r="F16" s="22"/>
      <c r="G16" s="106"/>
    </row>
    <row r="17" spans="1:13" s="3" customFormat="1">
      <c r="A17" s="15">
        <v>7</v>
      </c>
      <c r="B17" s="26"/>
      <c r="C17" s="25" t="s">
        <v>107</v>
      </c>
      <c r="D17" s="24" t="s">
        <v>12</v>
      </c>
      <c r="E17" s="23">
        <f>'[1]OPCC Ultimate East'!E21-'[1]OPCC Interim'!E21</f>
        <v>58</v>
      </c>
      <c r="F17" s="22"/>
      <c r="G17" s="106">
        <f t="shared" si="0"/>
        <v>0</v>
      </c>
    </row>
    <row r="18" spans="1:13" s="78" customFormat="1">
      <c r="A18" s="15">
        <v>10</v>
      </c>
      <c r="B18" s="26"/>
      <c r="C18" s="25" t="s">
        <v>31</v>
      </c>
      <c r="D18" s="24" t="s">
        <v>43</v>
      </c>
      <c r="E18" s="23">
        <f>'[1]OPCC Ultimate East'!E24-'[1]OPCC Interim'!E24</f>
        <v>-1</v>
      </c>
      <c r="F18" s="22"/>
      <c r="G18" s="106">
        <f t="shared" si="0"/>
        <v>0</v>
      </c>
      <c r="H18" s="3"/>
      <c r="I18" s="3"/>
      <c r="J18" s="3"/>
    </row>
    <row r="19" spans="1:13" s="3" customFormat="1">
      <c r="A19" s="15">
        <v>13</v>
      </c>
      <c r="B19" s="26"/>
      <c r="C19" s="25" t="s">
        <v>28</v>
      </c>
      <c r="D19" s="24" t="s">
        <v>15</v>
      </c>
      <c r="E19" s="23">
        <f>'[1]OPCC Ultimate East'!E27-'[1]OPCC Interim'!E27</f>
        <v>410</v>
      </c>
      <c r="F19" s="22"/>
      <c r="G19" s="106">
        <f t="shared" si="0"/>
        <v>0</v>
      </c>
    </row>
    <row r="20" spans="1:13" s="3" customFormat="1">
      <c r="A20" s="15">
        <v>15</v>
      </c>
      <c r="B20" s="26"/>
      <c r="C20" s="25" t="s">
        <v>77</v>
      </c>
      <c r="D20" s="24" t="s">
        <v>12</v>
      </c>
      <c r="E20" s="23">
        <f>'[1]OPCC Ultimate East'!E29-'[1]OPCC Interim'!E29</f>
        <v>308</v>
      </c>
      <c r="F20" s="22"/>
      <c r="G20" s="106">
        <f t="shared" si="0"/>
        <v>0</v>
      </c>
    </row>
    <row r="21" spans="1:13" s="3" customFormat="1" ht="8.25" customHeight="1">
      <c r="A21" s="15"/>
      <c r="B21" s="26"/>
      <c r="C21" s="25"/>
      <c r="D21" s="24"/>
      <c r="E21" s="23"/>
      <c r="F21" s="22"/>
      <c r="G21" s="106"/>
      <c r="H21" s="27"/>
      <c r="I21" s="27"/>
      <c r="J21" s="27"/>
      <c r="K21" s="27"/>
      <c r="L21" s="27"/>
    </row>
    <row r="22" spans="1:13" s="3" customFormat="1" ht="15.75" customHeight="1">
      <c r="A22" s="15">
        <v>27</v>
      </c>
      <c r="B22" s="18"/>
      <c r="C22" s="17" t="s">
        <v>119</v>
      </c>
      <c r="D22" s="20" t="s">
        <v>43</v>
      </c>
      <c r="E22" s="23">
        <f>'[1]OPCC Ultimate East'!E43-'[1]OPCC Interim'!E43</f>
        <v>2</v>
      </c>
      <c r="F22" s="16"/>
      <c r="G22" s="106">
        <f>E22*F22</f>
        <v>0</v>
      </c>
      <c r="H22" s="27"/>
      <c r="I22" s="27"/>
      <c r="J22" s="27"/>
      <c r="K22" s="27"/>
      <c r="L22" s="27"/>
    </row>
    <row r="23" spans="1:13" s="3" customFormat="1">
      <c r="A23" s="15">
        <v>28</v>
      </c>
      <c r="B23" s="18"/>
      <c r="C23" s="17" t="s">
        <v>120</v>
      </c>
      <c r="D23" s="20" t="s">
        <v>43</v>
      </c>
      <c r="E23" s="23">
        <f>'[1]OPCC Ultimate East'!E44-'[1]OPCC Interim'!E44</f>
        <v>1</v>
      </c>
      <c r="F23" s="16"/>
      <c r="G23" s="106">
        <f>E23*F23</f>
        <v>0</v>
      </c>
      <c r="H23" s="27"/>
      <c r="I23" s="27"/>
      <c r="J23" s="27"/>
      <c r="K23" s="27"/>
      <c r="L23" s="27"/>
      <c r="M23" s="27"/>
    </row>
    <row r="24" spans="1:13" s="3" customFormat="1" ht="6.75" customHeight="1">
      <c r="A24" s="15"/>
      <c r="B24" s="26"/>
      <c r="C24" s="25"/>
      <c r="D24" s="24"/>
      <c r="E24" s="23"/>
      <c r="F24" s="22"/>
      <c r="G24" s="106"/>
      <c r="H24" s="27"/>
      <c r="I24" s="27"/>
      <c r="J24" s="27"/>
      <c r="K24" s="27"/>
      <c r="L24" s="27"/>
    </row>
    <row r="25" spans="1:13" s="3" customFormat="1">
      <c r="A25" s="15">
        <v>30</v>
      </c>
      <c r="B25" s="26"/>
      <c r="C25" s="25" t="s">
        <v>69</v>
      </c>
      <c r="D25" s="24" t="s">
        <v>15</v>
      </c>
      <c r="E25" s="23">
        <f>'[1]OPCC Ultimate East'!E47-'[1]OPCC Interim'!E47</f>
        <v>6009.7777777777756</v>
      </c>
      <c r="F25" s="22"/>
      <c r="G25" s="106">
        <f>E25*F25</f>
        <v>0</v>
      </c>
      <c r="H25" s="27"/>
      <c r="I25" s="27"/>
      <c r="J25" s="27"/>
      <c r="K25" s="27"/>
      <c r="L25" s="27"/>
    </row>
    <row r="26" spans="1:13" s="3" customFormat="1">
      <c r="A26" s="15">
        <v>31</v>
      </c>
      <c r="B26" s="41"/>
      <c r="C26" s="42" t="s">
        <v>19</v>
      </c>
      <c r="D26" s="60" t="s">
        <v>18</v>
      </c>
      <c r="E26" s="23">
        <f>'[1]OPCC Ultimate East'!E48-'[1]OPCC Interim'!E48</f>
        <v>140</v>
      </c>
      <c r="F26" s="16"/>
      <c r="G26" s="106">
        <f t="shared" si="0"/>
        <v>0</v>
      </c>
    </row>
    <row r="27" spans="1:13" s="3" customFormat="1">
      <c r="A27" s="15">
        <v>32</v>
      </c>
      <c r="B27" s="41"/>
      <c r="C27" s="42" t="s">
        <v>85</v>
      </c>
      <c r="D27" s="60" t="s">
        <v>15</v>
      </c>
      <c r="E27" s="23">
        <f>'[1]OPCC Ultimate East'!E49-'[1]OPCC Interim'!E49</f>
        <v>72</v>
      </c>
      <c r="F27" s="16"/>
      <c r="G27" s="106">
        <f t="shared" si="0"/>
        <v>0</v>
      </c>
    </row>
    <row r="28" spans="1:13" s="3" customFormat="1">
      <c r="A28" s="15">
        <v>33</v>
      </c>
      <c r="B28" s="41"/>
      <c r="C28" s="42" t="s">
        <v>147</v>
      </c>
      <c r="D28" s="60" t="s">
        <v>18</v>
      </c>
      <c r="E28" s="23">
        <f>'[1]OPCC Ultimate East'!E50-'[1]OPCC Interim'!E50</f>
        <v>-146</v>
      </c>
      <c r="F28" s="16"/>
      <c r="G28" s="106">
        <f t="shared" si="0"/>
        <v>0</v>
      </c>
    </row>
    <row r="29" spans="1:13" s="3" customFormat="1" ht="6.75" customHeight="1">
      <c r="A29" s="15"/>
      <c r="B29" s="26"/>
      <c r="C29" s="25"/>
      <c r="D29" s="24"/>
      <c r="E29" s="23"/>
      <c r="F29" s="22"/>
      <c r="G29" s="106"/>
    </row>
    <row r="30" spans="1:13" s="3" customFormat="1">
      <c r="A30" s="15">
        <v>37</v>
      </c>
      <c r="B30" s="14"/>
      <c r="C30" s="13" t="s">
        <v>115</v>
      </c>
      <c r="D30" s="12" t="s">
        <v>15</v>
      </c>
      <c r="E30" s="23">
        <f>'[1]OPCC Ultimate East'!E55-'[1]OPCC Interim'!E55</f>
        <v>9</v>
      </c>
      <c r="F30" s="10"/>
      <c r="G30" s="106">
        <f t="shared" ref="G30:G32" si="1">E30*F30</f>
        <v>0</v>
      </c>
    </row>
    <row r="31" spans="1:13" s="3" customFormat="1">
      <c r="A31" s="15">
        <v>38</v>
      </c>
      <c r="B31" s="14"/>
      <c r="C31" s="13" t="s">
        <v>16</v>
      </c>
      <c r="D31" s="12" t="s">
        <v>4</v>
      </c>
      <c r="E31" s="23">
        <f>'[1]OPCC Ultimate East'!E56-'[1]OPCC Interim'!E56</f>
        <v>40</v>
      </c>
      <c r="F31" s="10"/>
      <c r="G31" s="106">
        <f t="shared" si="1"/>
        <v>0</v>
      </c>
    </row>
    <row r="32" spans="1:13" s="3" customFormat="1">
      <c r="A32" s="15">
        <v>42</v>
      </c>
      <c r="B32" s="14"/>
      <c r="C32" s="13" t="s">
        <v>73</v>
      </c>
      <c r="D32" s="12" t="s">
        <v>15</v>
      </c>
      <c r="E32" s="23">
        <f>'[1]OPCC Ultimate East'!E60-'[1]OPCC Interim'!E60</f>
        <v>1316</v>
      </c>
      <c r="F32" s="10"/>
      <c r="G32" s="106">
        <f t="shared" si="1"/>
        <v>0</v>
      </c>
    </row>
    <row r="33" spans="1:12" s="3" customFormat="1" ht="8.25" customHeight="1">
      <c r="A33" s="15"/>
      <c r="B33" s="26"/>
      <c r="C33" s="25"/>
      <c r="D33" s="24"/>
      <c r="E33" s="23"/>
      <c r="F33" s="22"/>
      <c r="G33" s="105"/>
    </row>
    <row r="34" spans="1:12" s="3" customFormat="1">
      <c r="A34" s="68">
        <v>44</v>
      </c>
      <c r="B34" s="69"/>
      <c r="C34" s="70" t="s">
        <v>122</v>
      </c>
      <c r="D34" s="71" t="s">
        <v>43</v>
      </c>
      <c r="E34" s="23">
        <f>'[1]OPCC Ultimate East'!E63-'[1]OPCC Interim'!E63</f>
        <v>2</v>
      </c>
      <c r="F34" s="72"/>
      <c r="G34" s="107">
        <f t="shared" si="0"/>
        <v>0</v>
      </c>
    </row>
    <row r="35" spans="1:12" s="3" customFormat="1">
      <c r="A35" s="68">
        <v>46</v>
      </c>
      <c r="B35" s="69"/>
      <c r="C35" s="70" t="s">
        <v>105</v>
      </c>
      <c r="D35" s="71" t="s">
        <v>12</v>
      </c>
      <c r="E35" s="23">
        <f>'[1]OPCC Ultimate East'!E65-'[1]OPCC Interim'!E65</f>
        <v>159</v>
      </c>
      <c r="F35" s="72"/>
      <c r="G35" s="107">
        <f t="shared" si="0"/>
        <v>0</v>
      </c>
    </row>
    <row r="36" spans="1:12" s="3" customFormat="1">
      <c r="A36" s="68">
        <v>51</v>
      </c>
      <c r="B36" s="69"/>
      <c r="C36" s="70" t="s">
        <v>125</v>
      </c>
      <c r="D36" s="71" t="s">
        <v>43</v>
      </c>
      <c r="E36" s="23">
        <f>'[1]OPCC Ultimate East'!E70-'[1]OPCC Interim'!E70</f>
        <v>4</v>
      </c>
      <c r="F36" s="72"/>
      <c r="G36" s="107">
        <f t="shared" si="0"/>
        <v>0</v>
      </c>
    </row>
    <row r="37" spans="1:12" s="3" customFormat="1">
      <c r="A37" s="68">
        <v>54</v>
      </c>
      <c r="B37" s="79"/>
      <c r="C37" s="80" t="s">
        <v>117</v>
      </c>
      <c r="D37" s="71" t="s">
        <v>43</v>
      </c>
      <c r="E37" s="23">
        <f>'[1]OPCC Ultimate East'!E73-'[1]OPCC Interim'!E73</f>
        <v>1</v>
      </c>
      <c r="F37" s="81"/>
      <c r="G37" s="107">
        <f t="shared" si="0"/>
        <v>0</v>
      </c>
    </row>
    <row r="38" spans="1:12" s="3" customFormat="1">
      <c r="A38" s="15">
        <v>58</v>
      </c>
      <c r="B38" s="14"/>
      <c r="C38" s="13" t="s">
        <v>17</v>
      </c>
      <c r="D38" s="12" t="s">
        <v>43</v>
      </c>
      <c r="E38" s="23">
        <f>'[1]OPCC Ultimate East'!E77-'[1]OPCC Interim'!E77</f>
        <v>1</v>
      </c>
      <c r="F38" s="10"/>
      <c r="G38" s="106">
        <f t="shared" si="0"/>
        <v>0</v>
      </c>
    </row>
    <row r="39" spans="1:12" s="3" customFormat="1">
      <c r="A39" s="87">
        <v>60</v>
      </c>
      <c r="B39" s="45"/>
      <c r="C39" s="17" t="s">
        <v>76</v>
      </c>
      <c r="D39" s="20" t="s">
        <v>22</v>
      </c>
      <c r="E39" s="23">
        <f>'[1]OPCC Ultimate East'!E79-'[1]OPCC Interim'!E79</f>
        <v>2</v>
      </c>
      <c r="F39" s="16"/>
      <c r="G39" s="106">
        <f t="shared" si="0"/>
        <v>0</v>
      </c>
    </row>
    <row r="40" spans="1:12" s="3" customFormat="1">
      <c r="A40" s="15">
        <v>61</v>
      </c>
      <c r="B40" s="45"/>
      <c r="C40" s="17" t="s">
        <v>108</v>
      </c>
      <c r="D40" s="20" t="s">
        <v>22</v>
      </c>
      <c r="E40" s="23">
        <f>'[1]OPCC Ultimate East'!E80-'[1]OPCC Interim'!E80</f>
        <v>3</v>
      </c>
      <c r="F40" s="16"/>
      <c r="G40" s="106">
        <f>E40*F40</f>
        <v>0</v>
      </c>
    </row>
    <row r="41" spans="1:12" s="3" customFormat="1" ht="8.1" customHeight="1">
      <c r="A41" s="15"/>
      <c r="B41" s="26"/>
      <c r="C41" s="25"/>
      <c r="D41" s="24"/>
      <c r="E41" s="23">
        <f>'[1]OPCC Ultimate East'!E98-'[1]OPCC Interim'!E98</f>
        <v>0</v>
      </c>
      <c r="F41" s="22"/>
      <c r="G41" s="105"/>
      <c r="H41" s="27"/>
      <c r="I41" s="27"/>
      <c r="J41" s="27"/>
      <c r="K41" s="27"/>
      <c r="L41" s="27"/>
    </row>
    <row r="42" spans="1:12" s="3" customFormat="1">
      <c r="A42" s="15">
        <v>77</v>
      </c>
      <c r="B42" s="14"/>
      <c r="C42" s="13" t="s">
        <v>93</v>
      </c>
      <c r="D42" s="12" t="s">
        <v>1</v>
      </c>
      <c r="E42" s="23">
        <v>1</v>
      </c>
      <c r="F42" s="10"/>
      <c r="G42" s="106">
        <f t="shared" ref="G42:G48" si="2">E42*F42</f>
        <v>0</v>
      </c>
      <c r="H42" s="27"/>
      <c r="I42" s="27"/>
      <c r="J42" s="27"/>
      <c r="K42" s="27"/>
      <c r="L42" s="27"/>
    </row>
    <row r="43" spans="1:12" s="3" customFormat="1">
      <c r="A43" s="15">
        <f t="shared" ref="A43" si="3">A42+1</f>
        <v>78</v>
      </c>
      <c r="B43" s="14"/>
      <c r="C43" s="13" t="s">
        <v>94</v>
      </c>
      <c r="D43" s="12" t="s">
        <v>12</v>
      </c>
      <c r="E43" s="23">
        <f>'[1]OPCC Ultimate East'!E100-'[1]OPCC Interim'!E100</f>
        <v>209</v>
      </c>
      <c r="F43" s="10"/>
      <c r="G43" s="106">
        <f t="shared" si="2"/>
        <v>0</v>
      </c>
      <c r="H43" s="27"/>
      <c r="I43" s="27"/>
      <c r="J43" s="27"/>
      <c r="K43" s="27"/>
      <c r="L43" s="27"/>
    </row>
    <row r="44" spans="1:12" s="3" customFormat="1">
      <c r="A44" s="15">
        <v>80</v>
      </c>
      <c r="B44" s="14"/>
      <c r="C44" s="13" t="s">
        <v>95</v>
      </c>
      <c r="D44" s="12" t="s">
        <v>12</v>
      </c>
      <c r="E44" s="23">
        <f>'[1]OPCC Ultimate East'!E102-'[1]OPCC Interim'!E102</f>
        <v>40</v>
      </c>
      <c r="F44" s="10"/>
      <c r="G44" s="106">
        <f t="shared" si="2"/>
        <v>0</v>
      </c>
      <c r="H44" s="27"/>
      <c r="I44" s="27"/>
      <c r="J44" s="27"/>
      <c r="K44" s="27"/>
      <c r="L44" s="27"/>
    </row>
    <row r="45" spans="1:12" s="3" customFormat="1">
      <c r="A45" s="15">
        <v>81</v>
      </c>
      <c r="B45" s="45"/>
      <c r="C45" s="17" t="s">
        <v>96</v>
      </c>
      <c r="D45" s="20" t="s">
        <v>12</v>
      </c>
      <c r="E45" s="23">
        <f>'[1]OPCC Ultimate East'!E103-'[1]OPCC Interim'!E103</f>
        <v>10</v>
      </c>
      <c r="F45" s="16"/>
      <c r="G45" s="106">
        <f t="shared" si="2"/>
        <v>0</v>
      </c>
      <c r="H45" s="27"/>
      <c r="I45" s="27"/>
      <c r="J45" s="27"/>
      <c r="K45" s="27"/>
      <c r="L45" s="27"/>
    </row>
    <row r="46" spans="1:12" s="3" customFormat="1">
      <c r="A46" s="15">
        <v>82</v>
      </c>
      <c r="B46" s="26"/>
      <c r="C46" s="25" t="s">
        <v>97</v>
      </c>
      <c r="D46" s="24" t="s">
        <v>43</v>
      </c>
      <c r="E46" s="23">
        <f>'[1]OPCC Ultimate East'!E104-'[1]OPCC Interim'!E104</f>
        <v>1</v>
      </c>
      <c r="F46" s="22"/>
      <c r="G46" s="105">
        <f t="shared" si="2"/>
        <v>0</v>
      </c>
      <c r="H46" s="27"/>
      <c r="I46" s="27"/>
      <c r="J46" s="27"/>
      <c r="K46" s="27"/>
      <c r="L46" s="27"/>
    </row>
    <row r="47" spans="1:12" s="3" customFormat="1">
      <c r="A47" s="15">
        <v>85</v>
      </c>
      <c r="B47" s="26"/>
      <c r="C47" s="25" t="s">
        <v>118</v>
      </c>
      <c r="D47" s="24" t="s">
        <v>15</v>
      </c>
      <c r="E47" s="23">
        <f>'[1]OPCC Ultimate East'!E107-'[1]OPCC Interim'!E107</f>
        <v>2389</v>
      </c>
      <c r="F47" s="22"/>
      <c r="G47" s="106">
        <f t="shared" si="2"/>
        <v>0</v>
      </c>
      <c r="H47" s="27"/>
      <c r="I47" s="27"/>
      <c r="J47" s="27"/>
      <c r="K47" s="27"/>
      <c r="L47" s="27"/>
    </row>
    <row r="48" spans="1:12" s="3" customFormat="1">
      <c r="A48" s="15">
        <v>86</v>
      </c>
      <c r="B48" s="18"/>
      <c r="C48" s="17" t="s">
        <v>21</v>
      </c>
      <c r="D48" s="20" t="s">
        <v>4</v>
      </c>
      <c r="E48" s="23">
        <f>'[1]OPCC Ultimate East'!E108-'[1]OPCC Interim'!E108</f>
        <v>10317</v>
      </c>
      <c r="F48" s="40"/>
      <c r="G48" s="106">
        <f t="shared" si="2"/>
        <v>0</v>
      </c>
    </row>
    <row r="49" spans="1:7" s="3" customFormat="1" ht="8.1" customHeight="1">
      <c r="A49" s="15"/>
      <c r="B49" s="26"/>
      <c r="C49" s="25"/>
      <c r="D49" s="24"/>
      <c r="E49" s="23"/>
      <c r="F49" s="22"/>
      <c r="G49" s="105"/>
    </row>
    <row r="50" spans="1:7" s="3" customFormat="1">
      <c r="A50" s="15">
        <v>94</v>
      </c>
      <c r="B50" s="45"/>
      <c r="C50" s="17" t="s">
        <v>5</v>
      </c>
      <c r="D50" s="20" t="s">
        <v>4</v>
      </c>
      <c r="E50" s="23">
        <f>'[1]OPCC Ultimate East'!E117-'[1]OPCC Interim'!E117</f>
        <v>5</v>
      </c>
      <c r="F50" s="16"/>
      <c r="G50" s="106">
        <f>E50*F50</f>
        <v>0</v>
      </c>
    </row>
    <row r="51" spans="1:7" s="3" customFormat="1" ht="8.1" customHeight="1">
      <c r="A51" s="15"/>
      <c r="B51" s="26"/>
      <c r="C51" s="25"/>
      <c r="D51" s="24"/>
      <c r="E51" s="23"/>
      <c r="F51" s="22"/>
      <c r="G51" s="105"/>
    </row>
    <row r="52" spans="1:7" s="3" customFormat="1">
      <c r="A52" s="15">
        <v>105</v>
      </c>
      <c r="B52" s="14"/>
      <c r="C52" s="13" t="s">
        <v>9</v>
      </c>
      <c r="D52" s="12" t="s">
        <v>1</v>
      </c>
      <c r="E52" s="23">
        <v>1</v>
      </c>
      <c r="F52" s="10"/>
      <c r="G52" s="106">
        <f t="shared" si="0"/>
        <v>0</v>
      </c>
    </row>
    <row r="53" spans="1:7" s="3" customFormat="1" ht="15.75" thickBot="1">
      <c r="A53" s="112">
        <v>106</v>
      </c>
      <c r="B53" s="113"/>
      <c r="C53" s="114" t="s">
        <v>3</v>
      </c>
      <c r="D53" s="115" t="s">
        <v>2</v>
      </c>
      <c r="E53" s="116">
        <v>1</v>
      </c>
      <c r="F53" s="117"/>
      <c r="G53" s="118">
        <f t="shared" si="0"/>
        <v>0</v>
      </c>
    </row>
    <row r="54" spans="1:7" s="3" customFormat="1">
      <c r="A54" s="82"/>
      <c r="B54" s="27"/>
      <c r="C54" s="27"/>
      <c r="D54" s="27"/>
      <c r="E54" s="178" t="s">
        <v>160</v>
      </c>
      <c r="F54" s="179"/>
      <c r="G54" s="108">
        <f>SUM(G14:G53)</f>
        <v>0</v>
      </c>
    </row>
    <row r="55" spans="1:7" s="3" customFormat="1">
      <c r="A55" s="109"/>
      <c r="B55" s="109"/>
      <c r="C55" s="109"/>
      <c r="D55" s="109"/>
      <c r="E55" s="110"/>
      <c r="F55" s="110"/>
      <c r="G55" s="111"/>
    </row>
    <row r="56" spans="1:7">
      <c r="A56" s="100"/>
      <c r="B56" s="100"/>
      <c r="C56" s="100"/>
      <c r="D56" s="100"/>
      <c r="E56" s="100"/>
      <c r="F56" s="100"/>
      <c r="G56" s="100"/>
    </row>
    <row r="57" spans="1:7" ht="23.25" customHeight="1">
      <c r="A57" s="173" t="s">
        <v>171</v>
      </c>
      <c r="B57" s="174"/>
      <c r="C57" s="174"/>
      <c r="D57" s="174"/>
      <c r="E57" s="174"/>
      <c r="F57" s="174"/>
      <c r="G57" s="175"/>
    </row>
    <row r="58" spans="1:7" ht="22.5" customHeight="1">
      <c r="A58" s="173" t="s">
        <v>164</v>
      </c>
      <c r="B58" s="174"/>
      <c r="C58" s="174"/>
      <c r="D58" s="174"/>
      <c r="E58" s="174"/>
      <c r="F58" s="174"/>
      <c r="G58" s="175"/>
    </row>
    <row r="59" spans="1:7" ht="21" customHeight="1">
      <c r="A59" s="173" t="s">
        <v>165</v>
      </c>
      <c r="B59" s="174"/>
      <c r="C59" s="174"/>
      <c r="D59" s="174"/>
      <c r="E59" s="174"/>
      <c r="F59" s="174"/>
      <c r="G59" s="175"/>
    </row>
    <row r="60" spans="1:7" ht="21" customHeight="1">
      <c r="A60" s="173" t="s">
        <v>166</v>
      </c>
      <c r="B60" s="174"/>
      <c r="C60" s="174"/>
      <c r="D60" s="174"/>
      <c r="E60" s="174"/>
      <c r="F60" s="174"/>
      <c r="G60" s="175"/>
    </row>
    <row r="61" spans="1:7" ht="21" customHeight="1">
      <c r="A61" s="173" t="s">
        <v>167</v>
      </c>
      <c r="B61" s="174"/>
      <c r="C61" s="175"/>
      <c r="D61" s="173" t="s">
        <v>168</v>
      </c>
      <c r="E61" s="174"/>
      <c r="F61" s="174"/>
      <c r="G61" s="175"/>
    </row>
    <row r="62" spans="1:7" ht="21" customHeight="1">
      <c r="A62" s="173" t="s">
        <v>169</v>
      </c>
      <c r="B62" s="174"/>
      <c r="C62" s="175"/>
      <c r="D62" s="173" t="s">
        <v>170</v>
      </c>
      <c r="E62" s="174"/>
      <c r="F62" s="174"/>
      <c r="G62" s="175"/>
    </row>
    <row r="63" spans="1:7" s="21" customFormat="1"/>
    <row r="64" spans="1:7" s="21" customFormat="1" ht="30.75" customHeight="1">
      <c r="A64" s="176" t="s">
        <v>173</v>
      </c>
      <c r="B64" s="176"/>
      <c r="C64" s="176"/>
      <c r="D64" s="176"/>
      <c r="E64" s="176"/>
      <c r="F64" s="176"/>
      <c r="G64" s="176"/>
    </row>
    <row r="65" spans="1:7" s="21" customFormat="1">
      <c r="A65" s="177" t="s">
        <v>174</v>
      </c>
      <c r="B65" s="177"/>
      <c r="C65" s="177"/>
      <c r="D65" s="177"/>
      <c r="E65" s="177"/>
      <c r="F65" s="177"/>
      <c r="G65" s="177"/>
    </row>
    <row r="66" spans="1:7" s="21" customFormat="1">
      <c r="A66" s="177" t="s">
        <v>175</v>
      </c>
      <c r="B66" s="177"/>
      <c r="C66" s="177"/>
      <c r="D66" s="177"/>
      <c r="E66" s="177"/>
      <c r="F66" s="177"/>
      <c r="G66" s="177"/>
    </row>
    <row r="67" spans="1:7" s="21" customFormat="1"/>
    <row r="68" spans="1:7" s="21" customFormat="1"/>
    <row r="69" spans="1:7" s="21" customFormat="1"/>
    <row r="70" spans="1:7" s="21" customFormat="1"/>
    <row r="71" spans="1:7" s="21" customFormat="1"/>
    <row r="72" spans="1:7" s="21" customFormat="1"/>
    <row r="73" spans="1:7" s="21" customFormat="1"/>
    <row r="74" spans="1:7" s="21" customFormat="1"/>
  </sheetData>
  <mergeCells count="23">
    <mergeCell ref="A62:C62"/>
    <mergeCell ref="D62:G62"/>
    <mergeCell ref="A64:G64"/>
    <mergeCell ref="A65:G65"/>
    <mergeCell ref="A66:G66"/>
    <mergeCell ref="A57:G57"/>
    <mergeCell ref="A58:G58"/>
    <mergeCell ref="A59:G59"/>
    <mergeCell ref="A60:G60"/>
    <mergeCell ref="A61:C61"/>
    <mergeCell ref="D61:G61"/>
    <mergeCell ref="A13:G13"/>
    <mergeCell ref="E54:F54"/>
    <mergeCell ref="A1:G3"/>
    <mergeCell ref="A6:C7"/>
    <mergeCell ref="E7:G7"/>
    <mergeCell ref="A10:A12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scale="6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workbookViewId="0">
      <selection sqref="A1:G3"/>
    </sheetView>
  </sheetViews>
  <sheetFormatPr defaultRowHeight="15"/>
  <cols>
    <col min="1" max="1" width="13.5703125" style="1" customWidth="1"/>
    <col min="2" max="2" width="15.7109375" style="1" customWidth="1"/>
    <col min="3" max="3" width="64.7109375" style="1" customWidth="1"/>
    <col min="4" max="4" width="10" style="1" customWidth="1"/>
    <col min="5" max="5" width="13.5703125" style="1" customWidth="1"/>
    <col min="6" max="6" width="13.140625" style="1" customWidth="1"/>
    <col min="7" max="7" width="11.7109375" style="1" customWidth="1"/>
    <col min="8" max="9" width="9.140625" style="1"/>
    <col min="10" max="10" width="9.7109375" style="1" bestFit="1" customWidth="1"/>
    <col min="11" max="16384" width="9.140625" style="1"/>
  </cols>
  <sheetData>
    <row r="1" spans="1:7" ht="15.75" customHeight="1" thickTop="1">
      <c r="A1" s="130" t="s">
        <v>161</v>
      </c>
      <c r="B1" s="131"/>
      <c r="C1" s="131"/>
      <c r="D1" s="131"/>
      <c r="E1" s="131"/>
      <c r="F1" s="131"/>
      <c r="G1" s="132"/>
    </row>
    <row r="2" spans="1:7" ht="15" customHeight="1">
      <c r="A2" s="133"/>
      <c r="B2" s="134"/>
      <c r="C2" s="134"/>
      <c r="D2" s="134"/>
      <c r="E2" s="134"/>
      <c r="F2" s="134"/>
      <c r="G2" s="135"/>
    </row>
    <row r="3" spans="1:7" ht="15.75" customHeight="1" thickBot="1">
      <c r="A3" s="136"/>
      <c r="B3" s="137"/>
      <c r="C3" s="137"/>
      <c r="D3" s="137"/>
      <c r="E3" s="137"/>
      <c r="F3" s="137"/>
      <c r="G3" s="138"/>
    </row>
    <row r="4" spans="1:7" ht="15.75" thickTop="1">
      <c r="A4" s="67" t="s">
        <v>150</v>
      </c>
      <c r="B4" s="74"/>
      <c r="C4" s="74"/>
      <c r="D4" s="74"/>
      <c r="E4" s="74"/>
      <c r="F4" s="74"/>
      <c r="G4" s="75"/>
    </row>
    <row r="5" spans="1:7" ht="15.75" thickBot="1">
      <c r="A5" s="88"/>
      <c r="B5" s="76"/>
      <c r="C5" s="76"/>
      <c r="D5" s="76"/>
      <c r="E5" s="76"/>
      <c r="F5" s="76"/>
      <c r="G5" s="102"/>
    </row>
    <row r="6" spans="1:7" ht="15.75" thickTop="1">
      <c r="A6" s="146" t="s">
        <v>162</v>
      </c>
      <c r="B6" s="147"/>
      <c r="C6" s="147"/>
      <c r="D6" s="61"/>
      <c r="E6" s="61"/>
      <c r="F6" s="62"/>
      <c r="G6" s="103"/>
    </row>
    <row r="7" spans="1:7" ht="15.75" thickBot="1">
      <c r="A7" s="180"/>
      <c r="B7" s="181"/>
      <c r="C7" s="181"/>
      <c r="D7" s="104"/>
      <c r="E7" s="182" t="s">
        <v>180</v>
      </c>
      <c r="F7" s="183"/>
      <c r="G7" s="184"/>
    </row>
    <row r="8" spans="1:7" ht="15.75" thickTop="1">
      <c r="A8" s="34"/>
      <c r="B8" s="33"/>
      <c r="C8" s="33"/>
      <c r="D8" s="33"/>
      <c r="E8" s="33"/>
      <c r="F8" s="33"/>
      <c r="G8" s="65"/>
    </row>
    <row r="9" spans="1:7" ht="15.75" customHeight="1" thickBot="1">
      <c r="A9" s="32" t="s">
        <v>156</v>
      </c>
      <c r="B9" s="30"/>
      <c r="C9" s="31"/>
      <c r="D9" s="30"/>
      <c r="E9" s="21"/>
      <c r="F9" s="63"/>
      <c r="G9" s="64"/>
    </row>
    <row r="10" spans="1:7" ht="15.75" customHeight="1" thickTop="1">
      <c r="A10" s="153" t="s">
        <v>40</v>
      </c>
      <c r="B10" s="156" t="s">
        <v>39</v>
      </c>
      <c r="C10" s="159" t="s">
        <v>38</v>
      </c>
      <c r="D10" s="162" t="s">
        <v>37</v>
      </c>
      <c r="E10" s="165" t="s">
        <v>36</v>
      </c>
      <c r="F10" s="168" t="s">
        <v>35</v>
      </c>
      <c r="G10" s="144" t="s">
        <v>34</v>
      </c>
    </row>
    <row r="11" spans="1:7">
      <c r="A11" s="154"/>
      <c r="B11" s="157"/>
      <c r="C11" s="160"/>
      <c r="D11" s="163"/>
      <c r="E11" s="166"/>
      <c r="F11" s="169"/>
      <c r="G11" s="144"/>
    </row>
    <row r="12" spans="1:7" ht="15.75" thickBot="1">
      <c r="A12" s="155"/>
      <c r="B12" s="158"/>
      <c r="C12" s="161"/>
      <c r="D12" s="164"/>
      <c r="E12" s="167"/>
      <c r="F12" s="170"/>
      <c r="G12" s="145"/>
    </row>
    <row r="13" spans="1:7" ht="16.5" thickTop="1" thickBot="1">
      <c r="A13" s="139" t="s">
        <v>177</v>
      </c>
      <c r="B13" s="140"/>
      <c r="C13" s="140"/>
      <c r="D13" s="140"/>
      <c r="E13" s="140"/>
      <c r="F13" s="140"/>
      <c r="G13" s="141"/>
    </row>
    <row r="14" spans="1:7" ht="15.75" thickTop="1">
      <c r="A14" s="15">
        <v>2</v>
      </c>
      <c r="B14" s="26"/>
      <c r="C14" s="25" t="s">
        <v>33</v>
      </c>
      <c r="D14" s="24" t="s">
        <v>1</v>
      </c>
      <c r="E14" s="23">
        <v>1</v>
      </c>
      <c r="F14" s="22"/>
      <c r="G14" s="105">
        <f t="shared" ref="G14:G51" si="0">E14*F14</f>
        <v>0</v>
      </c>
    </row>
    <row r="15" spans="1:7" s="3" customFormat="1">
      <c r="A15" s="15">
        <v>3</v>
      </c>
      <c r="B15" s="26"/>
      <c r="C15" s="25" t="s">
        <v>25</v>
      </c>
      <c r="D15" s="24" t="s">
        <v>22</v>
      </c>
      <c r="E15" s="23">
        <f>'[1]OPCC Ultimate West'!E16-'[1]OPCC Interim'!E16</f>
        <v>491</v>
      </c>
      <c r="F15" s="22"/>
      <c r="G15" s="106">
        <f>E15*F15</f>
        <v>0</v>
      </c>
    </row>
    <row r="16" spans="1:7" s="3" customFormat="1" ht="8.1" customHeight="1">
      <c r="A16" s="15"/>
      <c r="B16" s="26"/>
      <c r="C16" s="25"/>
      <c r="D16" s="24"/>
      <c r="E16" s="23"/>
      <c r="F16" s="22"/>
      <c r="G16" s="106"/>
    </row>
    <row r="17" spans="1:13" s="78" customFormat="1">
      <c r="A17" s="15">
        <v>10</v>
      </c>
      <c r="B17" s="26"/>
      <c r="C17" s="25" t="s">
        <v>31</v>
      </c>
      <c r="D17" s="24" t="s">
        <v>43</v>
      </c>
      <c r="E17" s="23">
        <f>'[1]OPCC Ultimate West'!E24-'[1]OPCC Interim'!E24</f>
        <v>11</v>
      </c>
      <c r="F17" s="22"/>
      <c r="G17" s="106">
        <f t="shared" si="0"/>
        <v>0</v>
      </c>
      <c r="H17" s="3"/>
      <c r="I17" s="3"/>
      <c r="J17" s="3"/>
    </row>
    <row r="18" spans="1:13" s="3" customFormat="1">
      <c r="A18" s="15">
        <v>13</v>
      </c>
      <c r="B18" s="26"/>
      <c r="C18" s="25" t="s">
        <v>28</v>
      </c>
      <c r="D18" s="24" t="s">
        <v>15</v>
      </c>
      <c r="E18" s="23">
        <f>'[1]OPCC Ultimate West'!E27-'[1]OPCC Interim'!E27</f>
        <v>410</v>
      </c>
      <c r="F18" s="22"/>
      <c r="G18" s="106">
        <f t="shared" si="0"/>
        <v>0</v>
      </c>
    </row>
    <row r="19" spans="1:13" s="3" customFormat="1">
      <c r="A19" s="15">
        <v>15</v>
      </c>
      <c r="B19" s="26"/>
      <c r="C19" s="25" t="s">
        <v>77</v>
      </c>
      <c r="D19" s="24" t="s">
        <v>12</v>
      </c>
      <c r="E19" s="23">
        <f>'[1]OPCC Ultimate West'!E29-'[1]OPCC Interim'!E29</f>
        <v>312</v>
      </c>
      <c r="F19" s="22"/>
      <c r="G19" s="106">
        <f t="shared" si="0"/>
        <v>0</v>
      </c>
    </row>
    <row r="20" spans="1:13" s="3" customFormat="1" ht="8.25" customHeight="1">
      <c r="A20" s="15"/>
      <c r="B20" s="26"/>
      <c r="C20" s="25"/>
      <c r="D20" s="24"/>
      <c r="E20" s="23"/>
      <c r="F20" s="22"/>
      <c r="G20" s="106"/>
      <c r="H20" s="27"/>
      <c r="I20" s="27"/>
      <c r="J20" s="27"/>
      <c r="K20" s="27"/>
      <c r="L20" s="27"/>
    </row>
    <row r="21" spans="1:13" s="3" customFormat="1" ht="15.75" customHeight="1">
      <c r="A21" s="15">
        <v>27</v>
      </c>
      <c r="B21" s="18"/>
      <c r="C21" s="17" t="s">
        <v>119</v>
      </c>
      <c r="D21" s="20" t="s">
        <v>43</v>
      </c>
      <c r="E21" s="23">
        <f>'[1]OPCC Ultimate West'!E43-'[1]OPCC Interim'!E43</f>
        <v>6</v>
      </c>
      <c r="F21" s="16"/>
      <c r="G21" s="106">
        <f>E21*F21</f>
        <v>0</v>
      </c>
      <c r="H21" s="27"/>
      <c r="I21" s="27"/>
      <c r="J21" s="27"/>
      <c r="K21" s="27"/>
      <c r="L21" s="27"/>
    </row>
    <row r="22" spans="1:13" s="3" customFormat="1">
      <c r="A22" s="15">
        <v>28</v>
      </c>
      <c r="B22" s="18"/>
      <c r="C22" s="17" t="s">
        <v>120</v>
      </c>
      <c r="D22" s="20" t="s">
        <v>43</v>
      </c>
      <c r="E22" s="23">
        <f>'[1]OPCC Ultimate West'!E44-'[1]OPCC Interim'!E44</f>
        <v>1</v>
      </c>
      <c r="F22" s="16"/>
      <c r="G22" s="106">
        <f>E22*F22</f>
        <v>0</v>
      </c>
      <c r="H22" s="27"/>
      <c r="I22" s="27"/>
      <c r="J22" s="27"/>
      <c r="K22" s="27"/>
      <c r="L22" s="27"/>
      <c r="M22" s="27"/>
    </row>
    <row r="23" spans="1:13" s="3" customFormat="1" ht="6.75" customHeight="1">
      <c r="A23" s="15"/>
      <c r="B23" s="26"/>
      <c r="C23" s="25"/>
      <c r="D23" s="24"/>
      <c r="E23" s="23"/>
      <c r="F23" s="22"/>
      <c r="G23" s="106"/>
      <c r="H23" s="27"/>
      <c r="I23" s="27"/>
      <c r="J23" s="27"/>
      <c r="K23" s="27"/>
      <c r="L23" s="27"/>
    </row>
    <row r="24" spans="1:13" s="3" customFormat="1">
      <c r="A24" s="15">
        <v>30</v>
      </c>
      <c r="B24" s="26"/>
      <c r="C24" s="25" t="s">
        <v>69</v>
      </c>
      <c r="D24" s="24" t="s">
        <v>15</v>
      </c>
      <c r="E24" s="23">
        <f>'[1]OPCC Ultimate West'!E47-'[1]OPCC Interim'!E47</f>
        <v>6009.7777777777756</v>
      </c>
      <c r="F24" s="22"/>
      <c r="G24" s="106">
        <f>E24*F24</f>
        <v>0</v>
      </c>
      <c r="H24" s="27"/>
      <c r="I24" s="27"/>
      <c r="J24" s="27"/>
      <c r="K24" s="27"/>
      <c r="L24" s="27"/>
    </row>
    <row r="25" spans="1:13" s="3" customFormat="1">
      <c r="A25" s="15">
        <v>31</v>
      </c>
      <c r="B25" s="41"/>
      <c r="C25" s="42" t="s">
        <v>19</v>
      </c>
      <c r="D25" s="60" t="s">
        <v>18</v>
      </c>
      <c r="E25" s="23">
        <f>'[1]OPCC Ultimate West'!E48-'[1]OPCC Interim'!E48</f>
        <v>1000</v>
      </c>
      <c r="F25" s="16"/>
      <c r="G25" s="106">
        <f t="shared" si="0"/>
        <v>0</v>
      </c>
    </row>
    <row r="26" spans="1:13" s="3" customFormat="1">
      <c r="A26" s="15">
        <v>32</v>
      </c>
      <c r="B26" s="41"/>
      <c r="C26" s="42" t="s">
        <v>85</v>
      </c>
      <c r="D26" s="60" t="s">
        <v>15</v>
      </c>
      <c r="E26" s="23">
        <f>'[1]OPCC Ultimate West'!E49-'[1]OPCC Interim'!E49</f>
        <v>564</v>
      </c>
      <c r="F26" s="16"/>
      <c r="G26" s="106">
        <f t="shared" si="0"/>
        <v>0</v>
      </c>
    </row>
    <row r="27" spans="1:13" s="3" customFormat="1">
      <c r="A27" s="15">
        <v>33</v>
      </c>
      <c r="B27" s="41"/>
      <c r="C27" s="42" t="s">
        <v>147</v>
      </c>
      <c r="D27" s="60" t="s">
        <v>18</v>
      </c>
      <c r="E27" s="23">
        <f>'[1]OPCC Ultimate West'!E50-'[1]OPCC Interim'!E50</f>
        <v>326</v>
      </c>
      <c r="F27" s="16"/>
      <c r="G27" s="106">
        <f t="shared" si="0"/>
        <v>0</v>
      </c>
    </row>
    <row r="28" spans="1:13" s="3" customFormat="1" ht="6.75" customHeight="1">
      <c r="A28" s="15"/>
      <c r="B28" s="26"/>
      <c r="C28" s="25"/>
      <c r="D28" s="24"/>
      <c r="E28" s="23"/>
      <c r="F28" s="22"/>
      <c r="G28" s="106"/>
    </row>
    <row r="29" spans="1:13" s="3" customFormat="1">
      <c r="A29" s="15">
        <v>42</v>
      </c>
      <c r="B29" s="14"/>
      <c r="C29" s="13" t="s">
        <v>73</v>
      </c>
      <c r="D29" s="12" t="s">
        <v>15</v>
      </c>
      <c r="E29" s="23">
        <f>'[1]OPCC Ultimate West'!E60-'[1]OPCC Interim'!E60</f>
        <v>2728</v>
      </c>
      <c r="F29" s="10"/>
      <c r="G29" s="106">
        <f t="shared" ref="G29" si="1">E29*F29</f>
        <v>0</v>
      </c>
    </row>
    <row r="30" spans="1:13" s="3" customFormat="1" ht="8.25" customHeight="1">
      <c r="A30" s="15"/>
      <c r="B30" s="26"/>
      <c r="C30" s="25"/>
      <c r="D30" s="24"/>
      <c r="E30" s="23"/>
      <c r="F30" s="22"/>
      <c r="G30" s="105"/>
    </row>
    <row r="31" spans="1:13" s="3" customFormat="1">
      <c r="A31" s="68">
        <v>44</v>
      </c>
      <c r="B31" s="69"/>
      <c r="C31" s="70" t="s">
        <v>122</v>
      </c>
      <c r="D31" s="71" t="s">
        <v>43</v>
      </c>
      <c r="E31" s="23">
        <f>'[1]OPCC Ultimate West'!E63-'[1]OPCC Interim'!E63</f>
        <v>2</v>
      </c>
      <c r="F31" s="72"/>
      <c r="G31" s="107">
        <f t="shared" si="0"/>
        <v>0</v>
      </c>
    </row>
    <row r="32" spans="1:13" s="3" customFormat="1">
      <c r="A32" s="68">
        <v>45</v>
      </c>
      <c r="B32" s="69"/>
      <c r="C32" s="70" t="s">
        <v>121</v>
      </c>
      <c r="D32" s="71" t="s">
        <v>43</v>
      </c>
      <c r="E32" s="23">
        <f>'[1]OPCC Ultimate West'!E64-'[1]OPCC Interim'!E64</f>
        <v>-1</v>
      </c>
      <c r="F32" s="72"/>
      <c r="G32" s="107">
        <f t="shared" si="0"/>
        <v>0</v>
      </c>
    </row>
    <row r="33" spans="1:12" s="3" customFormat="1">
      <c r="A33" s="68">
        <v>46</v>
      </c>
      <c r="B33" s="69"/>
      <c r="C33" s="70" t="s">
        <v>105</v>
      </c>
      <c r="D33" s="71" t="s">
        <v>12</v>
      </c>
      <c r="E33" s="23">
        <f>'[1]OPCC Ultimate West'!E65-'[1]OPCC Interim'!E65</f>
        <v>159</v>
      </c>
      <c r="F33" s="72"/>
      <c r="G33" s="107">
        <f t="shared" si="0"/>
        <v>0</v>
      </c>
    </row>
    <row r="34" spans="1:12" s="3" customFormat="1">
      <c r="A34" s="68">
        <v>49</v>
      </c>
      <c r="B34" s="69"/>
      <c r="C34" s="70" t="s">
        <v>116</v>
      </c>
      <c r="D34" s="71" t="s">
        <v>12</v>
      </c>
      <c r="E34" s="23">
        <f>'[1]OPCC Ultimate West'!E68-'[1]OPCC Interim'!E68</f>
        <v>98</v>
      </c>
      <c r="F34" s="72"/>
      <c r="G34" s="107">
        <f t="shared" si="0"/>
        <v>0</v>
      </c>
    </row>
    <row r="35" spans="1:12" s="3" customFormat="1">
      <c r="A35" s="68">
        <v>53</v>
      </c>
      <c r="B35" s="85"/>
      <c r="C35" s="70" t="s">
        <v>127</v>
      </c>
      <c r="D35" s="71" t="s">
        <v>43</v>
      </c>
      <c r="E35" s="23">
        <f>'[1]OPCC Ultimate West'!E72-'[1]OPCC Interim'!E72</f>
        <v>3</v>
      </c>
      <c r="F35" s="81"/>
      <c r="G35" s="107">
        <f t="shared" si="0"/>
        <v>0</v>
      </c>
    </row>
    <row r="36" spans="1:12" s="3" customFormat="1">
      <c r="A36" s="87">
        <v>60</v>
      </c>
      <c r="B36" s="45"/>
      <c r="C36" s="17" t="s">
        <v>76</v>
      </c>
      <c r="D36" s="20" t="s">
        <v>22</v>
      </c>
      <c r="E36" s="23">
        <f>'[1]OPCC Ultimate West'!E79-'[1]OPCC Interim'!E79</f>
        <v>2</v>
      </c>
      <c r="F36" s="16"/>
      <c r="G36" s="106">
        <f t="shared" si="0"/>
        <v>0</v>
      </c>
    </row>
    <row r="37" spans="1:12" s="3" customFormat="1" ht="8.1" customHeight="1">
      <c r="A37" s="15"/>
      <c r="B37" s="26"/>
      <c r="C37" s="25"/>
      <c r="D37" s="24"/>
      <c r="E37" s="23"/>
      <c r="F37" s="22"/>
      <c r="G37" s="105"/>
    </row>
    <row r="38" spans="1:12" s="3" customFormat="1">
      <c r="A38" s="15">
        <v>77</v>
      </c>
      <c r="B38" s="14"/>
      <c r="C38" s="13" t="s">
        <v>93</v>
      </c>
      <c r="D38" s="12" t="s">
        <v>1</v>
      </c>
      <c r="E38" s="23">
        <f>'[1]OPCC Ultimate West'!E99-'[1]OPCC Interim'!E99</f>
        <v>0</v>
      </c>
      <c r="F38" s="10"/>
      <c r="G38" s="106">
        <f t="shared" ref="G38:G44" si="2">E38*F38</f>
        <v>0</v>
      </c>
      <c r="H38" s="27"/>
      <c r="I38" s="27"/>
      <c r="J38" s="27"/>
      <c r="K38" s="27"/>
      <c r="L38" s="27"/>
    </row>
    <row r="39" spans="1:12" s="3" customFormat="1">
      <c r="A39" s="15">
        <f t="shared" ref="A39" si="3">A38+1</f>
        <v>78</v>
      </c>
      <c r="B39" s="14"/>
      <c r="C39" s="13" t="s">
        <v>94</v>
      </c>
      <c r="D39" s="12" t="s">
        <v>12</v>
      </c>
      <c r="E39" s="23">
        <f>'[1]OPCC Ultimate West'!E100-'[1]OPCC Interim'!E100</f>
        <v>857</v>
      </c>
      <c r="F39" s="10"/>
      <c r="G39" s="106">
        <f t="shared" si="2"/>
        <v>0</v>
      </c>
      <c r="H39" s="27"/>
      <c r="I39" s="27"/>
      <c r="J39" s="27"/>
      <c r="K39" s="27"/>
      <c r="L39" s="27"/>
    </row>
    <row r="40" spans="1:12" s="3" customFormat="1">
      <c r="A40" s="15">
        <v>80</v>
      </c>
      <c r="B40" s="14"/>
      <c r="C40" s="13" t="s">
        <v>95</v>
      </c>
      <c r="D40" s="12" t="s">
        <v>12</v>
      </c>
      <c r="E40" s="23">
        <f>'[1]OPCC Ultimate West'!E102-'[1]OPCC Interim'!E102</f>
        <v>-40</v>
      </c>
      <c r="F40" s="10"/>
      <c r="G40" s="106">
        <f t="shared" si="2"/>
        <v>0</v>
      </c>
      <c r="H40" s="27"/>
      <c r="I40" s="27"/>
      <c r="J40" s="27"/>
      <c r="K40" s="27"/>
      <c r="L40" s="27"/>
    </row>
    <row r="41" spans="1:12" s="3" customFormat="1">
      <c r="A41" s="15">
        <v>81</v>
      </c>
      <c r="B41" s="45"/>
      <c r="C41" s="17" t="s">
        <v>96</v>
      </c>
      <c r="D41" s="20" t="s">
        <v>12</v>
      </c>
      <c r="E41" s="23">
        <f>'[1]OPCC Ultimate West'!E103-'[1]OPCC Interim'!E103</f>
        <v>10</v>
      </c>
      <c r="F41" s="16"/>
      <c r="G41" s="106">
        <f t="shared" si="2"/>
        <v>0</v>
      </c>
      <c r="H41" s="27"/>
      <c r="I41" s="27"/>
      <c r="J41" s="27"/>
      <c r="K41" s="27"/>
      <c r="L41" s="27"/>
    </row>
    <row r="42" spans="1:12" s="3" customFormat="1">
      <c r="A42" s="15">
        <v>82</v>
      </c>
      <c r="B42" s="26"/>
      <c r="C42" s="25" t="s">
        <v>97</v>
      </c>
      <c r="D42" s="24" t="s">
        <v>43</v>
      </c>
      <c r="E42" s="23">
        <f>'[1]OPCC Ultimate West'!E104-'[1]OPCC Interim'!E104</f>
        <v>1</v>
      </c>
      <c r="F42" s="22"/>
      <c r="G42" s="105">
        <f t="shared" si="2"/>
        <v>0</v>
      </c>
      <c r="H42" s="27"/>
      <c r="I42" s="27"/>
      <c r="J42" s="27"/>
      <c r="K42" s="27"/>
      <c r="L42" s="27"/>
    </row>
    <row r="43" spans="1:12" s="3" customFormat="1">
      <c r="A43" s="15">
        <v>85</v>
      </c>
      <c r="B43" s="26"/>
      <c r="C43" s="25" t="s">
        <v>118</v>
      </c>
      <c r="D43" s="24" t="s">
        <v>15</v>
      </c>
      <c r="E43" s="23">
        <f>'[1]OPCC Ultimate West'!E107-'[1]OPCC Interim'!E107</f>
        <v>12.888888888888687</v>
      </c>
      <c r="F43" s="22"/>
      <c r="G43" s="106">
        <f t="shared" si="2"/>
        <v>0</v>
      </c>
      <c r="H43" s="27"/>
      <c r="I43" s="27"/>
      <c r="J43" s="27"/>
      <c r="K43" s="27"/>
      <c r="L43" s="27"/>
    </row>
    <row r="44" spans="1:12" s="3" customFormat="1">
      <c r="A44" s="15">
        <v>86</v>
      </c>
      <c r="B44" s="18"/>
      <c r="C44" s="17" t="s">
        <v>21</v>
      </c>
      <c r="D44" s="20" t="s">
        <v>4</v>
      </c>
      <c r="E44" s="23">
        <f>'[1]OPCC Ultimate West'!E108-'[1]OPCC Interim'!E108</f>
        <v>6452</v>
      </c>
      <c r="F44" s="40"/>
      <c r="G44" s="106">
        <f t="shared" si="2"/>
        <v>0</v>
      </c>
    </row>
    <row r="45" spans="1:12" s="3" customFormat="1" ht="8.1" customHeight="1">
      <c r="A45" s="15"/>
      <c r="B45" s="26"/>
      <c r="C45" s="25"/>
      <c r="D45" s="24"/>
      <c r="E45" s="23"/>
      <c r="F45" s="22"/>
      <c r="G45" s="105"/>
    </row>
    <row r="46" spans="1:12" s="3" customFormat="1">
      <c r="A46" s="15">
        <v>87</v>
      </c>
      <c r="B46" s="14"/>
      <c r="C46" s="13" t="s">
        <v>74</v>
      </c>
      <c r="D46" s="12" t="s">
        <v>43</v>
      </c>
      <c r="E46" s="23">
        <f>'[1]OPCC Ultimate West'!E110-'[1]OPCC Interim'!E110</f>
        <v>1</v>
      </c>
      <c r="F46" s="10"/>
      <c r="G46" s="106">
        <f t="shared" si="0"/>
        <v>0</v>
      </c>
    </row>
    <row r="47" spans="1:12" s="3" customFormat="1">
      <c r="A47" s="15">
        <v>89</v>
      </c>
      <c r="B47" s="14"/>
      <c r="C47" s="13" t="s">
        <v>101</v>
      </c>
      <c r="D47" s="12" t="s">
        <v>12</v>
      </c>
      <c r="E47" s="23">
        <f>'[1]OPCC Ultimate West'!E112-'[1]OPCC Interim'!E112</f>
        <v>12</v>
      </c>
      <c r="F47" s="10"/>
      <c r="G47" s="106">
        <f t="shared" si="0"/>
        <v>0</v>
      </c>
    </row>
    <row r="48" spans="1:12" s="3" customFormat="1">
      <c r="A48" s="15">
        <v>93</v>
      </c>
      <c r="B48" s="14"/>
      <c r="C48" s="13" t="s">
        <v>7</v>
      </c>
      <c r="D48" s="12" t="s">
        <v>6</v>
      </c>
      <c r="E48" s="23">
        <f>'[1]OPCC Ultimate West'!E116-'[1]OPCC Interim'!E116</f>
        <v>4</v>
      </c>
      <c r="F48" s="10"/>
      <c r="G48" s="106">
        <f>E48*F48</f>
        <v>0</v>
      </c>
    </row>
    <row r="49" spans="1:7" s="3" customFormat="1" ht="8.1" customHeight="1">
      <c r="A49" s="15"/>
      <c r="B49" s="26"/>
      <c r="C49" s="25"/>
      <c r="D49" s="24"/>
      <c r="E49" s="23"/>
      <c r="F49" s="22"/>
      <c r="G49" s="105"/>
    </row>
    <row r="50" spans="1:7" s="3" customFormat="1">
      <c r="A50" s="15">
        <v>105</v>
      </c>
      <c r="B50" s="14"/>
      <c r="C50" s="13" t="s">
        <v>9</v>
      </c>
      <c r="D50" s="12" t="s">
        <v>1</v>
      </c>
      <c r="E50" s="23">
        <v>1</v>
      </c>
      <c r="F50" s="10"/>
      <c r="G50" s="106">
        <f t="shared" si="0"/>
        <v>0</v>
      </c>
    </row>
    <row r="51" spans="1:7" s="3" customFormat="1" ht="15.75" thickBot="1">
      <c r="A51" s="112">
        <v>106</v>
      </c>
      <c r="B51" s="113"/>
      <c r="C51" s="114" t="s">
        <v>3</v>
      </c>
      <c r="D51" s="115" t="s">
        <v>2</v>
      </c>
      <c r="E51" s="116">
        <v>1</v>
      </c>
      <c r="F51" s="117"/>
      <c r="G51" s="118">
        <f t="shared" si="0"/>
        <v>0</v>
      </c>
    </row>
    <row r="52" spans="1:7" s="3" customFormat="1">
      <c r="A52" s="82"/>
      <c r="B52" s="27"/>
      <c r="C52" s="27"/>
      <c r="D52" s="27"/>
      <c r="E52" s="178" t="s">
        <v>160</v>
      </c>
      <c r="F52" s="179"/>
      <c r="G52" s="108">
        <f>SUM(G14:G51)</f>
        <v>0</v>
      </c>
    </row>
    <row r="53" spans="1:7" s="3" customFormat="1">
      <c r="A53" s="109"/>
      <c r="B53" s="109"/>
      <c r="C53" s="109"/>
      <c r="D53" s="109"/>
      <c r="E53" s="110"/>
      <c r="F53" s="110"/>
      <c r="G53" s="111"/>
    </row>
    <row r="54" spans="1:7">
      <c r="A54" s="100"/>
      <c r="B54" s="100"/>
      <c r="C54" s="100"/>
      <c r="D54" s="100"/>
      <c r="E54" s="100"/>
      <c r="F54" s="100"/>
      <c r="G54" s="100"/>
    </row>
    <row r="55" spans="1:7" ht="21" customHeight="1">
      <c r="A55" s="173" t="s">
        <v>172</v>
      </c>
      <c r="B55" s="174"/>
      <c r="C55" s="174"/>
      <c r="D55" s="174"/>
      <c r="E55" s="174"/>
      <c r="F55" s="174"/>
      <c r="G55" s="175"/>
    </row>
    <row r="56" spans="1:7" ht="22.5" customHeight="1">
      <c r="A56" s="173" t="s">
        <v>164</v>
      </c>
      <c r="B56" s="174"/>
      <c r="C56" s="174"/>
      <c r="D56" s="174"/>
      <c r="E56" s="174"/>
      <c r="F56" s="174"/>
      <c r="G56" s="175"/>
    </row>
    <row r="57" spans="1:7" ht="21" customHeight="1">
      <c r="A57" s="173" t="s">
        <v>165</v>
      </c>
      <c r="B57" s="174"/>
      <c r="C57" s="174"/>
      <c r="D57" s="174"/>
      <c r="E57" s="174"/>
      <c r="F57" s="174"/>
      <c r="G57" s="175"/>
    </row>
    <row r="58" spans="1:7" ht="21" customHeight="1">
      <c r="A58" s="173" t="s">
        <v>166</v>
      </c>
      <c r="B58" s="174"/>
      <c r="C58" s="174"/>
      <c r="D58" s="174"/>
      <c r="E58" s="174"/>
      <c r="F58" s="174"/>
      <c r="G58" s="175"/>
    </row>
    <row r="59" spans="1:7" ht="21" customHeight="1">
      <c r="A59" s="173" t="s">
        <v>167</v>
      </c>
      <c r="B59" s="174"/>
      <c r="C59" s="175"/>
      <c r="D59" s="173" t="s">
        <v>168</v>
      </c>
      <c r="E59" s="174"/>
      <c r="F59" s="174"/>
      <c r="G59" s="175"/>
    </row>
    <row r="60" spans="1:7" ht="21" customHeight="1">
      <c r="A60" s="173" t="s">
        <v>169</v>
      </c>
      <c r="B60" s="174"/>
      <c r="C60" s="175"/>
      <c r="D60" s="173" t="s">
        <v>170</v>
      </c>
      <c r="E60" s="174"/>
      <c r="F60" s="174"/>
      <c r="G60" s="175"/>
    </row>
    <row r="61" spans="1:7" s="21" customFormat="1" ht="21" customHeight="1">
      <c r="A61" s="129"/>
      <c r="B61" s="129"/>
      <c r="C61" s="129"/>
      <c r="D61" s="129"/>
      <c r="E61" s="129"/>
      <c r="F61" s="129"/>
      <c r="G61" s="129"/>
    </row>
    <row r="62" spans="1:7" s="21" customFormat="1" ht="30.75" customHeight="1">
      <c r="A62" s="176" t="s">
        <v>173</v>
      </c>
      <c r="B62" s="176"/>
      <c r="C62" s="176"/>
      <c r="D62" s="176"/>
      <c r="E62" s="176"/>
      <c r="F62" s="176"/>
      <c r="G62" s="176"/>
    </row>
    <row r="63" spans="1:7" s="21" customFormat="1">
      <c r="A63" s="177" t="s">
        <v>174</v>
      </c>
      <c r="B63" s="177"/>
      <c r="C63" s="177"/>
      <c r="D63" s="177"/>
      <c r="E63" s="177"/>
      <c r="F63" s="177"/>
      <c r="G63" s="177"/>
    </row>
    <row r="64" spans="1:7" s="21" customFormat="1">
      <c r="A64" s="177" t="s">
        <v>175</v>
      </c>
      <c r="B64" s="177"/>
      <c r="C64" s="177"/>
      <c r="D64" s="177"/>
      <c r="E64" s="177"/>
      <c r="F64" s="177"/>
      <c r="G64" s="177"/>
    </row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</sheetData>
  <mergeCells count="23">
    <mergeCell ref="A60:C60"/>
    <mergeCell ref="D60:G60"/>
    <mergeCell ref="A62:G62"/>
    <mergeCell ref="A63:G63"/>
    <mergeCell ref="A64:G64"/>
    <mergeCell ref="A55:G55"/>
    <mergeCell ref="A56:G56"/>
    <mergeCell ref="A57:G57"/>
    <mergeCell ref="A58:G58"/>
    <mergeCell ref="A59:C59"/>
    <mergeCell ref="D59:G59"/>
    <mergeCell ref="A13:G13"/>
    <mergeCell ref="E52:F52"/>
    <mergeCell ref="A1:G3"/>
    <mergeCell ref="A6:C7"/>
    <mergeCell ref="E7:G7"/>
    <mergeCell ref="A10:A12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 Bid Tab</vt:lpstr>
      <vt:lpstr>East Bike Path</vt:lpstr>
      <vt:lpstr>West Bike Path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Morse</dc:creator>
  <cp:lastModifiedBy>Doug Clapp</cp:lastModifiedBy>
  <cp:lastPrinted>2020-03-06T15:48:12Z</cp:lastPrinted>
  <dcterms:created xsi:type="dcterms:W3CDTF">2019-09-24T17:27:08Z</dcterms:created>
  <dcterms:modified xsi:type="dcterms:W3CDTF">2020-03-06T19:21:52Z</dcterms:modified>
</cp:coreProperties>
</file>